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финал" sheetId="33" r:id="rId1"/>
  </sheets>
  <definedNames>
    <definedName name="_xlnm._FilterDatabase" localSheetId="0" hidden="1">финал!$A$30:$CI$81</definedName>
    <definedName name="_xlnm.Print_Area" localSheetId="0">финал!$A$1:$BJ$202</definedName>
  </definedNames>
  <calcPr calcId="144525"/>
</workbook>
</file>

<file path=xl/sharedStrings.xml><?xml version="1.0" encoding="utf-8"?>
<sst xmlns="http://schemas.openxmlformats.org/spreadsheetml/2006/main" count="808" uniqueCount="451">
  <si>
    <t xml:space="preserve">        白俄罗斯国立工艺大学教育机构</t>
  </si>
  <si>
    <t>УТВЕРЖДАЮ</t>
  </si>
  <si>
    <t>Ректор БГТУ</t>
  </si>
  <si>
    <t>教学计划</t>
  </si>
  <si>
    <t>________________И.В.Войтов</t>
  </si>
  <si>
    <t>__________2023</t>
  </si>
  <si>
    <t>专业: 6-05-0612-01 软件工程</t>
  </si>
  <si>
    <t>资格证书： 软件工程师</t>
  </si>
  <si>
    <t>Регистрационный №________________________</t>
  </si>
  <si>
    <t xml:space="preserve"> </t>
  </si>
  <si>
    <t>专业：信息技术软件</t>
  </si>
  <si>
    <t>学位： 学士</t>
  </si>
  <si>
    <t>教育形式：全日制</t>
  </si>
  <si>
    <t>学习期限：4年</t>
  </si>
  <si>
    <t>I. 教学进程表</t>
  </si>
  <si>
    <t>II. 时间预算汇总信息（以周为单位）</t>
  </si>
  <si>
    <t>年级</t>
  </si>
  <si>
    <t>九月</t>
  </si>
  <si>
    <t>十月</t>
  </si>
  <si>
    <t>十一月</t>
  </si>
  <si>
    <t>十二月</t>
  </si>
  <si>
    <t>一月</t>
  </si>
  <si>
    <t>二月</t>
  </si>
  <si>
    <t>三月</t>
  </si>
  <si>
    <t>四月</t>
  </si>
  <si>
    <t>五月</t>
  </si>
  <si>
    <t>六月</t>
  </si>
  <si>
    <t>七月</t>
  </si>
  <si>
    <t>八月</t>
  </si>
  <si>
    <t>理论教学</t>
  </si>
  <si>
    <t>考期</t>
  </si>
  <si>
    <t>教学实习</t>
  </si>
  <si>
    <t>生产实习</t>
  </si>
  <si>
    <t>毕业设计</t>
  </si>
  <si>
    <t>毕业考核</t>
  </si>
  <si>
    <t>假期</t>
  </si>
  <si>
    <t>总计</t>
  </si>
  <si>
    <t>I</t>
  </si>
  <si>
    <t>:</t>
  </si>
  <si>
    <t>=</t>
  </si>
  <si>
    <t>О</t>
  </si>
  <si>
    <t>II</t>
  </si>
  <si>
    <t>III</t>
  </si>
  <si>
    <t>Х</t>
  </si>
  <si>
    <t>IV</t>
  </si>
  <si>
    <t>/</t>
  </si>
  <si>
    <t>//</t>
  </si>
  <si>
    <t>符号含义:</t>
  </si>
  <si>
    <t>−</t>
  </si>
  <si>
    <t>III. 教学计划</t>
  </si>
  <si>
    <t>№
п/п</t>
  </si>
  <si>
    <t>模块、学科、学年设计（学年论文）名称</t>
  </si>
  <si>
    <t>考试</t>
  </si>
  <si>
    <t>学分</t>
  </si>
  <si>
    <t>学时数量</t>
  </si>
  <si>
    <t>课程和学期分布</t>
  </si>
  <si>
    <t>代码</t>
  </si>
  <si>
    <t>Учебная дисциплина закреплена за кафедрой</t>
  </si>
  <si>
    <t>总学时</t>
  </si>
  <si>
    <t>教学学时</t>
  </si>
  <si>
    <t>组成</t>
  </si>
  <si>
    <t>一年级</t>
  </si>
  <si>
    <t>二年级</t>
  </si>
  <si>
    <t>三年级</t>
  </si>
  <si>
    <t>四年级</t>
  </si>
  <si>
    <t>讲座</t>
  </si>
  <si>
    <t>实操</t>
  </si>
  <si>
    <t>实习</t>
  </si>
  <si>
    <t>研讨会</t>
  </si>
  <si>
    <t>第一学期</t>
  </si>
  <si>
    <t>第二学期</t>
  </si>
  <si>
    <t>第三学期</t>
  </si>
  <si>
    <t>第四学期</t>
  </si>
  <si>
    <t>第五学期</t>
  </si>
  <si>
    <t>第六学期</t>
  </si>
  <si>
    <t>第七学期</t>
  </si>
  <si>
    <t>第八学期</t>
  </si>
  <si>
    <t>周</t>
  </si>
  <si>
    <t>公共课</t>
  </si>
  <si>
    <t>1.1</t>
  </si>
  <si>
    <t>“社会和人道主义学科 1”模块</t>
  </si>
  <si>
    <t>УК-4</t>
  </si>
  <si>
    <t>1.1.1</t>
  </si>
  <si>
    <t>白俄罗斯建国史</t>
  </si>
  <si>
    <t>УК-7</t>
  </si>
  <si>
    <t>ИБиП</t>
  </si>
  <si>
    <t>1.1.2</t>
  </si>
  <si>
    <t>现代政治经济学</t>
  </si>
  <si>
    <t>УК-9</t>
  </si>
  <si>
    <t>ЭТиМ</t>
  </si>
  <si>
    <t>1.1.3</t>
  </si>
  <si>
    <t>哲学</t>
  </si>
  <si>
    <t>УК-8</t>
  </si>
  <si>
    <t>ФиП</t>
  </si>
  <si>
    <t>1.2</t>
  </si>
  <si>
    <t>“专业词汇”模块</t>
  </si>
  <si>
    <t>1.2.1</t>
  </si>
  <si>
    <t>外语</t>
  </si>
  <si>
    <t>УК-3</t>
  </si>
  <si>
    <t>МКиТП</t>
  </si>
  <si>
    <t>1.2.2</t>
  </si>
  <si>
    <t>白俄罗斯语（专业词汇）</t>
  </si>
  <si>
    <t>УК-10</t>
  </si>
  <si>
    <t>БФ</t>
  </si>
  <si>
    <t>1.3</t>
  </si>
  <si>
    <t>“数学”模块</t>
  </si>
  <si>
    <t>УК-11</t>
  </si>
  <si>
    <t>1.3.1</t>
  </si>
  <si>
    <t>线性代数和解析几何</t>
  </si>
  <si>
    <t>БПК-1</t>
  </si>
  <si>
    <t>ВМ</t>
  </si>
  <si>
    <t>1.3.2</t>
  </si>
  <si>
    <t>数学分析</t>
  </si>
  <si>
    <t>БПК-2</t>
  </si>
  <si>
    <t>1.4</t>
  </si>
  <si>
    <t>“数学附加章节”模块</t>
  </si>
  <si>
    <t>1.4.1</t>
  </si>
  <si>
    <t>离散数学</t>
  </si>
  <si>
    <t>БПК-3,4</t>
  </si>
  <si>
    <t>ПИ</t>
  </si>
  <si>
    <t>1.4.2</t>
  </si>
  <si>
    <t>概率论与数理统计</t>
  </si>
  <si>
    <t>БПК-5</t>
  </si>
  <si>
    <t>1.4.3</t>
  </si>
  <si>
    <t>数值方法</t>
  </si>
  <si>
    <t>БПК-6</t>
  </si>
  <si>
    <t>1.5</t>
  </si>
  <si>
    <t>物理</t>
  </si>
  <si>
    <t>БПК-7</t>
  </si>
  <si>
    <t>Физики</t>
  </si>
  <si>
    <t>1.6</t>
  </si>
  <si>
    <t>人类生命安全*</t>
  </si>
  <si>
    <t>БПК-8</t>
  </si>
  <si>
    <t>БЖД</t>
  </si>
  <si>
    <t>1.7</t>
  </si>
  <si>
    <t>信息通信技术领域的商业和法律基础</t>
  </si>
  <si>
    <t>БПК-9</t>
  </si>
  <si>
    <t>ЭиУП</t>
  </si>
  <si>
    <t>1.8</t>
  </si>
  <si>
    <t>“软件开发基础知识”模块</t>
  </si>
  <si>
    <t>1.8.1</t>
  </si>
  <si>
    <t>软件工程基础</t>
  </si>
  <si>
    <t>БПК-10</t>
  </si>
  <si>
    <t>1.8.2</t>
  </si>
  <si>
    <t>算法和编程基础知识</t>
  </si>
  <si>
    <t>УК-2,        БПК-11,12</t>
  </si>
  <si>
    <t>1.8.3</t>
  </si>
  <si>
    <t>算法和数据结构</t>
  </si>
  <si>
    <t>БПК-13</t>
  </si>
  <si>
    <t>1.8.4</t>
  </si>
  <si>
    <t>软件设计</t>
  </si>
  <si>
    <t>БПК-14</t>
  </si>
  <si>
    <t>1.8.5</t>
  </si>
  <si>
    <t>“软件设计”学科学年设计</t>
  </si>
  <si>
    <t>УК-1,5,6, БПК-14</t>
  </si>
  <si>
    <t>1.9</t>
  </si>
  <si>
    <t>“系统技术”模块</t>
  </si>
  <si>
    <t>1.9.1</t>
  </si>
  <si>
    <t>计算机系统和网络</t>
  </si>
  <si>
    <t>БПК-15</t>
  </si>
  <si>
    <t>ИСиТ</t>
  </si>
  <si>
    <t>1.9.2</t>
  </si>
  <si>
    <t>系统编程</t>
  </si>
  <si>
    <t>БПК-16</t>
  </si>
  <si>
    <t>1.10</t>
  </si>
  <si>
    <t>“软件建模”模块</t>
  </si>
  <si>
    <t>УК-2</t>
  </si>
  <si>
    <t>1.10.1</t>
  </si>
  <si>
    <t>面向对象的编程技术和设计标准</t>
  </si>
  <si>
    <t>д</t>
  </si>
  <si>
    <t>БПК-17</t>
  </si>
  <si>
    <t>1.10.2</t>
  </si>
  <si>
    <t>“面向对象的编程技术和设计标准”学科学年设计</t>
  </si>
  <si>
    <t>УК-1,5,6,
БПК-17</t>
  </si>
  <si>
    <t>1.10.3</t>
  </si>
  <si>
    <t>软件需求分析与设计</t>
  </si>
  <si>
    <t>БПК-18</t>
  </si>
  <si>
    <t>1.10.4</t>
  </si>
  <si>
    <t>数据库</t>
  </si>
  <si>
    <t>БПК-19,20</t>
  </si>
  <si>
    <t>1.10.5</t>
  </si>
  <si>
    <t xml:space="preserve"> "数据库 "学科学年论文</t>
  </si>
  <si>
    <t>УК-1,5,6,
БПК-19,20</t>
  </si>
  <si>
    <t>2</t>
  </si>
  <si>
    <t>教育机构组成</t>
  </si>
  <si>
    <t>2.1</t>
  </si>
  <si>
    <t>“社会和人道主义学科 2”模块</t>
  </si>
  <si>
    <t>2.1.1</t>
  </si>
  <si>
    <t>世界文化史/政治学</t>
  </si>
  <si>
    <t>УК-13/УК-14</t>
  </si>
  <si>
    <t>2.1.2</t>
  </si>
  <si>
    <t>法律基础</t>
  </si>
  <si>
    <t>УК-15</t>
  </si>
  <si>
    <t>МТБиУР</t>
  </si>
  <si>
    <t>2.1.3</t>
  </si>
  <si>
    <t>商务沟通</t>
  </si>
  <si>
    <t>УК-16</t>
  </si>
  <si>
    <t>2.2</t>
  </si>
  <si>
    <t>“计算机系统体系结构”模块</t>
  </si>
  <si>
    <t>2.2.1</t>
  </si>
  <si>
    <t>计算系统的算术和逻辑基础</t>
  </si>
  <si>
    <t>СК-1</t>
  </si>
  <si>
    <t>2.2.2</t>
  </si>
  <si>
    <t>操作系统</t>
  </si>
  <si>
    <t>СК-2</t>
  </si>
  <si>
    <t>2.3</t>
  </si>
  <si>
    <t>“网络和分布式技术”模块</t>
  </si>
  <si>
    <t>2.3.1</t>
  </si>
  <si>
    <t>网络应用程序设计</t>
  </si>
  <si>
    <t>СК-3</t>
  </si>
  <si>
    <t>2.3.2</t>
  </si>
  <si>
    <t>分布式技术与云技术</t>
  </si>
  <si>
    <t>СК-4</t>
  </si>
  <si>
    <t>2.4</t>
  </si>
  <si>
    <t>“互联网应用程序开发”模块</t>
  </si>
  <si>
    <t>2.4.1</t>
  </si>
  <si>
    <t>互联网编程技术</t>
  </si>
  <si>
    <t>СК-5</t>
  </si>
  <si>
    <t>2.4.2</t>
  </si>
  <si>
    <t>跨平台应用程序编程</t>
  </si>
  <si>
    <t>СК-6</t>
  </si>
  <si>
    <t>2.4.3</t>
  </si>
  <si>
    <t>“跨平台应用程序编程”学科学年设计</t>
  </si>
  <si>
    <t>УК-1,5,6,
СК-6</t>
  </si>
  <si>
    <t>2.4.4</t>
  </si>
  <si>
    <t>互联网服务器编程</t>
  </si>
  <si>
    <t>СК-7</t>
  </si>
  <si>
    <t>2.4.5</t>
  </si>
  <si>
    <t>网页应用程序开发技术</t>
  </si>
  <si>
    <t>СК-8</t>
  </si>
  <si>
    <t>2.4.6</t>
  </si>
  <si>
    <t>“网页应用程序开发技术”学科学年设计</t>
  </si>
  <si>
    <t>УК-1,5,6,
СК-8</t>
  </si>
  <si>
    <t>2.4.7</t>
  </si>
  <si>
    <t>软件测试</t>
  </si>
  <si>
    <t>СК-9</t>
  </si>
  <si>
    <t>2.4.8</t>
  </si>
  <si>
    <t>互联网应用数据库设计与开发</t>
  </si>
  <si>
    <t>СК-10</t>
  </si>
  <si>
    <t>2.4.9</t>
  </si>
  <si>
    <t>网络编程</t>
  </si>
  <si>
    <t>СК-11</t>
  </si>
  <si>
    <t>2.4.10</t>
  </si>
  <si>
    <t>互联网系统设计</t>
  </si>
  <si>
    <t>СК-12</t>
  </si>
  <si>
    <t>2.5</t>
  </si>
  <si>
    <t>“用户界面开发”板块</t>
  </si>
  <si>
    <t>2.5.1</t>
  </si>
  <si>
    <t>计算机标记语言</t>
  </si>
  <si>
    <t>СК-13</t>
  </si>
  <si>
    <t>2.5.2</t>
  </si>
  <si>
    <t>“计算机标记语言”学科学年设计</t>
  </si>
  <si>
    <t>УК-1,5,6,
СК-13</t>
  </si>
  <si>
    <t>2.5.3</t>
  </si>
  <si>
    <t>脚本语言</t>
  </si>
  <si>
    <t>СК-14</t>
  </si>
  <si>
    <t>ИиВД</t>
  </si>
  <si>
    <t>2.5.4</t>
  </si>
  <si>
    <t>用户界面设计</t>
  </si>
  <si>
    <t>СК-15</t>
  </si>
  <si>
    <t>2.5.5</t>
  </si>
  <si>
    <t>移动应用程序编程</t>
  </si>
  <si>
    <t>СК-16</t>
  </si>
  <si>
    <t>2.6</t>
  </si>
  <si>
    <t>“信息安全”模块</t>
  </si>
  <si>
    <t>2.6.1</t>
  </si>
  <si>
    <t>网络管理与安全</t>
  </si>
  <si>
    <t>СК-17</t>
  </si>
  <si>
    <t>2.6.2</t>
  </si>
  <si>
    <t>信息安全</t>
  </si>
  <si>
    <t>СК-18</t>
  </si>
  <si>
    <t>2.7</t>
  </si>
  <si>
    <t>“数据处理和分析”模块</t>
  </si>
  <si>
    <t>2.7.1</t>
  </si>
  <si>
    <t>数据程序设计</t>
  </si>
  <si>
    <t>СК-19</t>
  </si>
  <si>
    <t>2.7.2</t>
  </si>
  <si>
    <t>智能处理与数据分析</t>
  </si>
  <si>
    <t>СК-20</t>
  </si>
  <si>
    <t>板块、学科、学年设计（学年论文）名称</t>
  </si>
  <si>
    <t>Код компетенции</t>
  </si>
  <si>
    <t>理论课</t>
  </si>
  <si>
    <t>讲座/大课</t>
  </si>
  <si>
    <t>实验课</t>
  </si>
  <si>
    <t>实践课</t>
  </si>
  <si>
    <t>理论学时</t>
  </si>
  <si>
    <t>2.8</t>
  </si>
  <si>
    <t>“计算机几何与图形学”模块</t>
  </si>
  <si>
    <t>СК-21</t>
  </si>
  <si>
    <t>2.8.1</t>
  </si>
  <si>
    <t>计算机几何基础</t>
  </si>
  <si>
    <t>2.8.2</t>
  </si>
  <si>
    <t>计算机多媒体系统</t>
  </si>
  <si>
    <t>2.9</t>
  </si>
  <si>
    <t>“信息管理”模块</t>
  </si>
  <si>
    <t>2.9.1</t>
  </si>
  <si>
    <t>企业信息系统</t>
  </si>
  <si>
    <t>СК-22</t>
  </si>
  <si>
    <t>2.9.2</t>
  </si>
  <si>
    <t>IT项目管理</t>
  </si>
  <si>
    <t>СК-23</t>
  </si>
  <si>
    <t>ОПиЭН</t>
  </si>
  <si>
    <t>2.10</t>
  </si>
  <si>
    <t>选修学科</t>
  </si>
  <si>
    <t>2.10.1</t>
  </si>
  <si>
    <t>腐败及对其社会危害</t>
  </si>
  <si>
    <t>/10</t>
  </si>
  <si>
    <t>2.10.2</t>
  </si>
  <si>
    <t>苏联人民卫国战争（以第二次世界大战为背景）</t>
  </si>
  <si>
    <t>2.10.3</t>
  </si>
  <si>
    <t>外语（专业词汇）</t>
  </si>
  <si>
    <t>/4</t>
  </si>
  <si>
    <t>/136</t>
  </si>
  <si>
    <t>/68</t>
  </si>
  <si>
    <t>/72</t>
  </si>
  <si>
    <t>/36</t>
  </si>
  <si>
    <t>/64</t>
  </si>
  <si>
    <t>/32</t>
  </si>
  <si>
    <t>2.10.4</t>
  </si>
  <si>
    <t>商务外语</t>
  </si>
  <si>
    <t>/6</t>
  </si>
  <si>
    <t>2.10.5</t>
  </si>
  <si>
    <t>体育</t>
  </si>
  <si>
    <t>ФВиС</t>
  </si>
  <si>
    <t>2.11</t>
  </si>
  <si>
    <t>附加课</t>
  </si>
  <si>
    <t>2.11.1</t>
  </si>
  <si>
    <t>/1-6</t>
  </si>
  <si>
    <t>/340</t>
  </si>
  <si>
    <t>УК-12</t>
  </si>
  <si>
    <t>2.11.2</t>
  </si>
  <si>
    <t>知识产权管理基础</t>
  </si>
  <si>
    <t>/7</t>
  </si>
  <si>
    <t>/60</t>
  </si>
  <si>
    <t>/34</t>
  </si>
  <si>
    <t>/22</t>
  </si>
  <si>
    <t>/12</t>
  </si>
  <si>
    <t>СК-24</t>
  </si>
  <si>
    <t>课程学时</t>
  </si>
  <si>
    <t>课程每周学时</t>
  </si>
  <si>
    <t>学年设计数量</t>
  </si>
  <si>
    <t>学年论文数量</t>
  </si>
  <si>
    <t>考试数</t>
  </si>
  <si>
    <t>学分数</t>
  </si>
  <si>
    <t>IV.教学实习</t>
  </si>
  <si>
    <t>V. 生产实习</t>
  </si>
  <si>
    <t>VI. 毕业设计</t>
  </si>
  <si>
    <t>VII. 毕业考核</t>
  </si>
  <si>
    <t>实习名称</t>
  </si>
  <si>
    <t>学期</t>
  </si>
  <si>
    <r>
      <rPr>
        <sz val="18"/>
        <rFont val="宋体"/>
        <charset val="134"/>
      </rPr>
      <t>学分</t>
    </r>
    <r>
      <rPr>
        <sz val="18"/>
        <rFont val="Arial"/>
        <charset val="134"/>
      </rPr>
      <t xml:space="preserve"> </t>
    </r>
  </si>
  <si>
    <t>毕业设计（毕业论文）答辩</t>
  </si>
  <si>
    <t>认识实习</t>
  </si>
  <si>
    <t>技术实习</t>
  </si>
  <si>
    <t>8</t>
  </si>
  <si>
    <t>12</t>
  </si>
  <si>
    <t>毕业实习</t>
  </si>
  <si>
    <t>VIII. 能力总汇表</t>
  </si>
  <si>
    <t>能力名称</t>
  </si>
  <si>
    <t>模块代码、学科</t>
  </si>
  <si>
    <t>УК-1</t>
  </si>
  <si>
    <t xml:space="preserve"> 掌握研究活动的基础知识进行搜索、分析和综合信息</t>
  </si>
  <si>
    <t>1.8.5, 1.10.2, 1.10.5, 2.4.3, 2.4.6, 2.5.2</t>
  </si>
  <si>
    <t>在应用信息和通信技术的基础上，解决专业活动的标准任务</t>
  </si>
  <si>
    <t>1.8.2, 1.10</t>
  </si>
  <si>
    <t>进行外语交流以解决人际和跨文化互动的任务</t>
  </si>
  <si>
    <t>1.2.1, 2.10.3, 2.10.4</t>
  </si>
  <si>
    <t>进行团队合作，包容社会、种族、信仰、文化和其他方面的差异</t>
  </si>
  <si>
    <t>УК-5</t>
  </si>
  <si>
    <t>具有在专业活动中自我发展和提高的能力</t>
  </si>
  <si>
    <t>УК-6</t>
  </si>
  <si>
    <t>主动适应专业活动的变化</t>
  </si>
  <si>
    <t>有能力分析不同历史时期的国家建设进程，确定历史变迁的因素和机制，确定历史事件（人物、艺术品和象征）对现代白俄罗斯国家的社会政治意义，在公民身份形成过程中完美地利用所确定的规律性因素</t>
  </si>
  <si>
    <t xml:space="preserve"> 拥有现代思维文化、人文世界观、分析和创新批判的认知、社会实践和交流活动风格，在直接的专业活动中运用哲学基础知识，独立吸收哲学知识并在此基础上建立世界观立场。</t>
  </si>
  <si>
    <t>有能力分析社会经济体系的动态及其运行和发展规律，了解现代社会经济体系的产生因素和发展方向，其满足人们需求的能力，确定政治和社会经济进程的因素和机制，利用经济分析工具评估经济决策的政治进程和经济政策的有效性</t>
  </si>
  <si>
    <t>在专业活动中使用白俄罗斯语特殊词汇的基本概念和术语</t>
  </si>
  <si>
    <t>具备创造性的分析思维能力</t>
  </si>
  <si>
    <t>1.3, 1.4</t>
  </si>
  <si>
    <t>利用体育运动手段维护和增强体质，预防疾病</t>
  </si>
  <si>
    <t>УК-13</t>
  </si>
  <si>
    <t>具备从保护普遍和民族文化价值观的角度分析历史和当代文化多样性的能力</t>
  </si>
  <si>
    <t>УК-14</t>
  </si>
  <si>
    <t>具备分析政治事件、过程和关系的能力，拥有政治思维和行为文化，利用政治学基础知识形成知情和理性的政治选择文化，并确认社会导向的价值观。</t>
  </si>
  <si>
    <t xml:space="preserve"> 具备在各生活领域熟练运用法律基础知识的能力，具备搜索规范性法案、分析其内容并将其直接应用于专业活动的技能</t>
  </si>
  <si>
    <t xml:space="preserve"> 根据商务活动的形式和方法知识进行商务交流，以解决专业活动领域的问题。</t>
  </si>
  <si>
    <t>应用矩阵微积分方法，分析线性代数方程组的解法，使用分析方法研究曲线和曲面方程，以解决应用工程问题</t>
  </si>
  <si>
    <t>在构建和研究应用问题的数学模型时，应用微分学和积分学的方法、幂级数和函数序列理论的工具</t>
  </si>
  <si>
    <t>БПК-3</t>
  </si>
  <si>
    <t xml:space="preserve"> 借助离散数学方法，将信息通信技术领域的应用问题正规化并加以解决</t>
  </si>
  <si>
    <t>БПК-4</t>
  </si>
  <si>
    <t>使用信息学基本原理、数学逻辑和算法理论进行有效的软件开发</t>
  </si>
  <si>
    <t>应用概率论和数理统计工具在工程活动中形成概率方法</t>
  </si>
  <si>
    <t>选择有效的数学算法来解决给定的专业问题，解释和分析其解决结果</t>
  </si>
  <si>
    <t>应用物理的基本概念和定律来研究物理现象和过程</t>
  </si>
  <si>
    <t>采用保护生产人员和居民免受人为、科技和自然来源等负面因素影响的方法，合理使用自然资源且节约能源，确保健康和安全的工作条件</t>
  </si>
  <si>
    <t>进行基本的经济和财务计算，根据白俄罗斯共和国管理经济和商业活动的监管法律，确定信息通信技术领域企业和组织的目标和发展道路</t>
  </si>
  <si>
    <t>分析监管流程中使用的方法和标准，以创建满足客户正式要求的复杂、可复制的软件产品</t>
  </si>
  <si>
    <t>БПК-11</t>
  </si>
  <si>
    <t>在解决专业问题时，应用算法的基本方法以及获取存储和处理信息的方式方法</t>
  </si>
  <si>
    <t>БПК-12</t>
  </si>
  <si>
    <t>在现代集成工具环境中的各个开发阶段应用各种编程范例的基本方面及其使用中的实践技能</t>
  </si>
  <si>
    <t>利用算法和数据结构的设计和分析原理，证明算法在实际实现中的正确性，以及对其时间复杂性的理论和实验评估</t>
  </si>
  <si>
    <t>使用软件设计的形式化方法，评估算法及其在软件产品开发中的实际实现的复杂性</t>
  </si>
  <si>
    <t>1.8.4, 1.8.5</t>
  </si>
  <si>
    <t>使用普遍接受的方法来构建、配置和管理计算机系统和网络</t>
  </si>
  <si>
    <t>在系统软件领域使用算法和软件，其中包括并行数据处理系统和高性能系统的软件</t>
  </si>
  <si>
    <t>在软件系统开发技术中使用面向对象的方法</t>
  </si>
  <si>
    <t>1.10.1, 1.10.2</t>
  </si>
  <si>
    <t>使用需求开发和分析技术创建具有更高临界要求的软件</t>
  </si>
  <si>
    <t>БПК-19</t>
  </si>
  <si>
    <t>利用关系代数的理论基础提供各种类型和用途的数据库管理系统，以及学科领域信息建模、数据库设计、创建和管理的现代技术</t>
  </si>
  <si>
    <t>1.10.4, 1.10.5</t>
  </si>
  <si>
    <t>БПК-20</t>
  </si>
  <si>
    <t>设计、创建和管理信息数据库，为程序和系统提供信息支持</t>
  </si>
  <si>
    <t>了解计算机技术逻辑节点的运行原理</t>
  </si>
  <si>
    <t>了解操作系统的结构和运行的基本原理</t>
  </si>
  <si>
    <t>开发低级网络应用程序</t>
  </si>
  <si>
    <t>应用各种架构的分布式和云计算系统中的数据流分析方法以及相应的软件开发技术</t>
  </si>
  <si>
    <t>了解现代互联网系统的结构和使用原理</t>
  </si>
  <si>
    <t>应用现代跨平台软件开发技术</t>
  </si>
  <si>
    <t>2.4.2, 2.4.3</t>
  </si>
  <si>
    <t>应用开发互联网服务器的基本方法和技术</t>
  </si>
  <si>
    <t xml:space="preserve"> 了解互联网应用开发的基本原理和技术</t>
  </si>
  <si>
    <t>2.4.5, 2.4.6</t>
  </si>
  <si>
    <t>应用软件测试技术</t>
  </si>
  <si>
    <t>考虑到计算机系统的存贮标准和限制，应用现代数据设计技术</t>
  </si>
  <si>
    <t>应用设计和创建微服务信息系统模式</t>
  </si>
  <si>
    <t>了解软件设计原理</t>
  </si>
  <si>
    <t>使用文档标记技术和布局基础知识，了解创建和设计网页项目的原则以及专业库的使用方法</t>
  </si>
  <si>
    <t>2.5.1, 2.5.2</t>
  </si>
  <si>
    <t>应用为网络资源创建现代界面的方法，设计和分析用户界面</t>
  </si>
  <si>
    <t>创建符合人体工程学标准的可视化界面概念，根据可用性设计标准使用原型工具</t>
  </si>
  <si>
    <t>开发移动系统软件</t>
  </si>
  <si>
    <t>在构建、配置和管理互联网系统时使用普遍接受的方法，并考虑安全问题</t>
  </si>
  <si>
    <t>考虑到信息的呈现方式下，确保信息存储和传输的安全</t>
  </si>
  <si>
    <t>应用寻找极值的数学方法来创建算法</t>
  </si>
  <si>
    <t>使用模型和工具进行数据挖掘和处理</t>
  </si>
  <si>
    <t>在开发创建三维图像的软件时应用计算机几何和图形算法、专业库</t>
  </si>
  <si>
    <t>具备实现公司所有活动的系统化工作能力</t>
  </si>
  <si>
    <t>规划和组织项目开发和市场支持活动</t>
  </si>
  <si>
    <t>在知识产权客体的创造和实现过程中适用国际和国内立法规范</t>
  </si>
  <si>
    <t>Дифференцированный зачет.</t>
  </si>
  <si>
    <t>*</t>
  </si>
  <si>
    <t>Интегрированная учебная дисциплина "Безопасность жизнедеятельности человека" включает вопросы защиты населения и объектов от чрезвычайных ситуаций, радиационной безопасности, основ экологии, основ энергосбережения.</t>
  </si>
  <si>
    <t>Проректор по учебной работе</t>
  </si>
  <si>
    <t>А.А.Сакович</t>
  </si>
  <si>
    <t>Декан факультета информационных технологий</t>
  </si>
  <si>
    <t>Д.В.Шиман</t>
  </si>
  <si>
    <t>Рекомендован к утверждению научно-методическим советом БГТУ, протокол № 6  от 28.04.2023</t>
  </si>
  <si>
    <t>Заведующий кафедрой программной инженерии</t>
  </si>
  <si>
    <t>Н.В.Пацей</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</si>
</sst>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76">
    <font>
      <sz val="11"/>
      <color theme="1"/>
      <name val="等线"/>
      <charset val="204"/>
      <scheme val="minor"/>
    </font>
    <font>
      <b/>
      <sz val="18"/>
      <name val="Arial Narrow"/>
      <charset val="204"/>
    </font>
    <font>
      <sz val="18"/>
      <name val="Arial Narrow"/>
      <charset val="204"/>
    </font>
    <font>
      <sz val="12"/>
      <name val="Arial Narrow"/>
      <charset val="204"/>
    </font>
    <font>
      <sz val="16"/>
      <name val="Arial Narrow"/>
      <charset val="204"/>
    </font>
    <font>
      <sz val="10"/>
      <name val="Arial Narrow"/>
      <charset val="204"/>
    </font>
    <font>
      <b/>
      <sz val="12"/>
      <name val="Arial Narrow"/>
      <charset val="204"/>
    </font>
    <font>
      <sz val="15"/>
      <name val="Arial Narrow"/>
      <charset val="204"/>
    </font>
    <font>
      <sz val="16"/>
      <name val="Arial"/>
      <charset val="204"/>
    </font>
    <font>
      <sz val="18"/>
      <name val="Arial"/>
      <charset val="204"/>
    </font>
    <font>
      <sz val="18"/>
      <color rgb="FF0070C0"/>
      <name val="Arial"/>
      <charset val="204"/>
    </font>
    <font>
      <sz val="24"/>
      <color theme="0"/>
      <name val="Arial"/>
      <charset val="204"/>
    </font>
    <font>
      <sz val="24"/>
      <color indexed="10"/>
      <name val="Arial"/>
      <charset val="204"/>
    </font>
    <font>
      <sz val="18"/>
      <color indexed="10"/>
      <name val="Arial"/>
      <charset val="204"/>
    </font>
    <font>
      <sz val="24"/>
      <name val="Arial"/>
      <charset val="204"/>
    </font>
    <font>
      <sz val="20"/>
      <name val="Arial"/>
      <charset val="204"/>
    </font>
    <font>
      <b/>
      <sz val="18"/>
      <name val="Arial"/>
      <charset val="204"/>
    </font>
    <font>
      <b/>
      <sz val="22"/>
      <name val="Arial"/>
      <charset val="204"/>
    </font>
    <font>
      <sz val="10"/>
      <name val="Arial"/>
      <charset val="204"/>
    </font>
    <font>
      <sz val="18"/>
      <name val="宋体"/>
      <charset val="204"/>
    </font>
    <font>
      <b/>
      <sz val="20"/>
      <name val="Arial"/>
      <charset val="204"/>
    </font>
    <font>
      <sz val="20"/>
      <color theme="1"/>
      <name val="Arial"/>
      <charset val="134"/>
    </font>
    <font>
      <sz val="20"/>
      <color theme="1"/>
      <name val="Arial"/>
      <charset val="204"/>
    </font>
    <font>
      <b/>
      <sz val="26"/>
      <name val="Arial"/>
      <charset val="204"/>
    </font>
    <font>
      <sz val="20"/>
      <name val="Arial Narrow"/>
      <charset val="204"/>
    </font>
    <font>
      <sz val="26"/>
      <name val="Arial"/>
      <charset val="204"/>
    </font>
    <font>
      <sz val="22"/>
      <name val="Arial"/>
      <charset val="204"/>
    </font>
    <font>
      <b/>
      <sz val="24"/>
      <name val="Arial"/>
      <charset val="204"/>
    </font>
    <font>
      <sz val="24"/>
      <name val="等线"/>
      <charset val="204"/>
      <scheme val="minor"/>
    </font>
    <font>
      <sz val="18"/>
      <color theme="1"/>
      <name val="等线"/>
      <charset val="204"/>
      <scheme val="minor"/>
    </font>
    <font>
      <vertAlign val="superscript"/>
      <sz val="18"/>
      <name val="Arial"/>
      <charset val="204"/>
    </font>
    <font>
      <sz val="17"/>
      <name val="宋体"/>
      <charset val="204"/>
    </font>
    <font>
      <sz val="17"/>
      <name val="Arial"/>
      <charset val="204"/>
    </font>
    <font>
      <b/>
      <sz val="17"/>
      <name val="Arial Narrow"/>
      <charset val="204"/>
    </font>
    <font>
      <sz val="17"/>
      <name val="Arial Narrow"/>
      <charset val="204"/>
    </font>
    <font>
      <b/>
      <sz val="21"/>
      <name val="Arial"/>
      <charset val="204"/>
    </font>
    <font>
      <sz val="21"/>
      <color theme="1"/>
      <name val="等线"/>
      <charset val="204"/>
      <scheme val="minor"/>
    </font>
    <font>
      <sz val="14"/>
      <name val="宋体"/>
      <charset val="204"/>
    </font>
    <font>
      <sz val="14"/>
      <name val="Arial"/>
      <charset val="204"/>
    </font>
    <font>
      <b/>
      <sz val="16"/>
      <name val="Arial Narrow"/>
      <charset val="204"/>
    </font>
    <font>
      <b/>
      <sz val="18"/>
      <color theme="0"/>
      <name val="Arial Narrow"/>
      <charset val="204"/>
    </font>
    <font>
      <sz val="12"/>
      <name val="Arial"/>
      <charset val="204"/>
    </font>
    <font>
      <sz val="19"/>
      <name val="Arial"/>
      <charset val="204"/>
    </font>
    <font>
      <sz val="20"/>
      <name val="宋体"/>
      <charset val="204"/>
    </font>
    <font>
      <b/>
      <sz val="20"/>
      <name val="宋体"/>
      <charset val="204"/>
    </font>
    <font>
      <sz val="18"/>
      <name val="宋体"/>
      <charset val="134"/>
    </font>
    <font>
      <sz val="18"/>
      <name val="Arial"/>
      <charset val="134"/>
    </font>
    <font>
      <b/>
      <sz val="18"/>
      <color theme="0"/>
      <name val="Arial"/>
      <charset val="204"/>
    </font>
    <font>
      <sz val="22"/>
      <color theme="1"/>
      <name val="等线"/>
      <charset val="204"/>
      <scheme val="minor"/>
    </font>
    <font>
      <sz val="18"/>
      <name val="Abadi"/>
      <charset val="134"/>
    </font>
    <font>
      <sz val="16"/>
      <color rgb="FFFF0000"/>
      <name val="Arial"/>
      <charset val="204"/>
    </font>
    <font>
      <vertAlign val="superscript"/>
      <sz val="20"/>
      <name val="Arial"/>
      <charset val="204"/>
    </font>
    <font>
      <sz val="18"/>
      <color theme="1"/>
      <name val="Arial"/>
      <charset val="204"/>
    </font>
    <font>
      <sz val="18"/>
      <color rgb="FFFF0000"/>
      <name val="Arial"/>
      <charset val="204"/>
    </font>
    <font>
      <sz val="24"/>
      <color rgb="FFFF0000"/>
      <name val="Arial"/>
      <charset val="204"/>
    </font>
    <font>
      <sz val="18"/>
      <color theme="1" tint="0.499984740745262"/>
      <name val="Arial"/>
      <charset val="20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6">
    <fill>
      <patternFill patternType="none"/>
    </fill>
    <fill>
      <patternFill patternType="gray125"/>
    </fill>
    <fill>
      <patternFill patternType="solid">
        <fgColor theme="0"/>
        <bgColor indexed="64"/>
      </patternFill>
    </fill>
    <fill>
      <patternFill patternType="solid">
        <fgColor theme="3" tint="0.799981688894314"/>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7">
    <border>
      <left/>
      <right/>
      <top/>
      <bottom/>
      <diagonal/>
    </border>
    <border>
      <left style="double">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thin">
        <color auto="1"/>
      </right>
      <top style="double">
        <color auto="1"/>
      </top>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indexed="23"/>
      </left>
      <right style="thin">
        <color indexed="23"/>
      </right>
      <top style="thin">
        <color indexed="23"/>
      </top>
      <bottom style="thin">
        <color indexed="23"/>
      </bottom>
      <diagonal/>
    </border>
    <border>
      <left/>
      <right/>
      <top/>
      <bottom style="double">
        <color auto="1"/>
      </bottom>
      <diagonal/>
    </border>
    <border>
      <left style="double">
        <color auto="1"/>
      </left>
      <right style="hair">
        <color auto="1"/>
      </right>
      <top style="double">
        <color auto="1"/>
      </top>
      <bottom style="hair">
        <color auto="1"/>
      </bottom>
      <diagonal/>
    </border>
    <border>
      <left style="hair">
        <color auto="1"/>
      </left>
      <right/>
      <top style="double">
        <color auto="1"/>
      </top>
      <bottom style="hair">
        <color auto="1"/>
      </bottom>
      <diagonal/>
    </border>
    <border>
      <left style="hair">
        <color auto="1"/>
      </left>
      <right style="hair">
        <color auto="1"/>
      </right>
      <top style="double">
        <color auto="1"/>
      </top>
      <bottom style="hair">
        <color auto="1"/>
      </bottom>
      <diagonal/>
    </border>
    <border>
      <left style="double">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double">
        <color auto="1"/>
      </left>
      <right style="hair">
        <color auto="1"/>
      </right>
      <top style="hair">
        <color auto="1"/>
      </top>
      <bottom style="double">
        <color auto="1"/>
      </bottom>
      <diagonal/>
    </border>
    <border>
      <left style="hair">
        <color auto="1"/>
      </left>
      <right/>
      <top style="hair">
        <color auto="1"/>
      </top>
      <bottom style="double">
        <color auto="1"/>
      </bottom>
      <diagonal/>
    </border>
    <border>
      <left style="hair">
        <color auto="1"/>
      </left>
      <right style="hair">
        <color auto="1"/>
      </right>
      <top style="hair">
        <color auto="1"/>
      </top>
      <bottom style="double">
        <color auto="1"/>
      </bottom>
      <diagonal/>
    </border>
    <border>
      <left style="double">
        <color auto="1"/>
      </left>
      <right style="hair">
        <color auto="1"/>
      </right>
      <top/>
      <bottom style="hair">
        <color auto="1"/>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double">
        <color auto="1"/>
      </right>
      <top style="double">
        <color auto="1"/>
      </top>
      <bottom style="hair">
        <color auto="1"/>
      </bottom>
      <diagonal/>
    </border>
    <border>
      <left/>
      <right style="hair">
        <color auto="1"/>
      </right>
      <top style="double">
        <color auto="1"/>
      </top>
      <bottom style="hair">
        <color auto="1"/>
      </bottom>
      <diagonal/>
    </border>
    <border>
      <left style="hair">
        <color auto="1"/>
      </left>
      <right style="double">
        <color auto="1"/>
      </right>
      <top style="hair">
        <color auto="1"/>
      </top>
      <bottom style="hair">
        <color auto="1"/>
      </bottom>
      <diagonal/>
    </border>
    <border>
      <left/>
      <right style="hair">
        <color auto="1"/>
      </right>
      <top style="hair">
        <color auto="1"/>
      </top>
      <bottom style="hair">
        <color auto="1"/>
      </bottom>
      <diagonal/>
    </border>
    <border>
      <left style="hair">
        <color auto="1"/>
      </left>
      <right style="double">
        <color auto="1"/>
      </right>
      <top style="hair">
        <color auto="1"/>
      </top>
      <bottom style="double">
        <color auto="1"/>
      </bottom>
      <diagonal/>
    </border>
    <border>
      <left/>
      <right style="hair">
        <color auto="1"/>
      </right>
      <top style="hair">
        <color auto="1"/>
      </top>
      <bottom style="double">
        <color auto="1"/>
      </bottom>
      <diagonal/>
    </border>
    <border>
      <left style="hair">
        <color auto="1"/>
      </left>
      <right style="double">
        <color auto="1"/>
      </right>
      <top/>
      <bottom style="hair">
        <color auto="1"/>
      </bottom>
      <diagonal/>
    </border>
    <border>
      <left/>
      <right style="hair">
        <color auto="1"/>
      </right>
      <top/>
      <bottom style="hair">
        <color auto="1"/>
      </bottom>
      <diagonal/>
    </border>
    <border>
      <left style="double">
        <color auto="1"/>
      </left>
      <right/>
      <top style="hair">
        <color auto="1"/>
      </top>
      <bottom style="hair">
        <color auto="1"/>
      </bottom>
      <diagonal/>
    </border>
    <border>
      <left/>
      <right style="double">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double">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double">
        <color auto="1"/>
      </left>
      <right style="double">
        <color auto="1"/>
      </right>
      <top style="double">
        <color auto="1"/>
      </top>
      <bottom style="thin">
        <color auto="1"/>
      </bottom>
      <diagonal/>
    </border>
    <border>
      <left style="double">
        <color auto="1"/>
      </left>
      <right style="double">
        <color auto="1"/>
      </right>
      <top style="thin">
        <color auto="1"/>
      </top>
      <bottom style="thin">
        <color auto="1"/>
      </bottom>
      <diagonal/>
    </border>
    <border>
      <left style="double">
        <color auto="1"/>
      </left>
      <right style="double">
        <color auto="1"/>
      </right>
      <top style="thin">
        <color auto="1"/>
      </top>
      <bottom style="double">
        <color auto="1"/>
      </bottom>
      <diagonal/>
    </border>
    <border>
      <left style="thin">
        <color auto="1"/>
      </left>
      <right/>
      <top/>
      <bottom style="double">
        <color auto="1"/>
      </bottom>
      <diagonal/>
    </border>
    <border>
      <left style="double">
        <color auto="1"/>
      </left>
      <right style="double">
        <color auto="1"/>
      </right>
      <top/>
      <bottom style="double">
        <color auto="1"/>
      </bottom>
      <diagonal/>
    </border>
    <border>
      <left/>
      <right style="double">
        <color auto="1"/>
      </right>
      <top style="double">
        <color auto="1"/>
      </top>
      <bottom style="hair">
        <color auto="1"/>
      </bottom>
      <diagonal/>
    </border>
    <border>
      <left/>
      <right style="double">
        <color auto="1"/>
      </right>
      <top style="hair">
        <color auto="1"/>
      </top>
      <bottom style="double">
        <color auto="1"/>
      </bottom>
      <diagonal/>
    </border>
    <border>
      <left/>
      <right style="double">
        <color auto="1"/>
      </right>
      <top/>
      <bottom style="hair">
        <color auto="1"/>
      </bottom>
      <diagonal/>
    </border>
    <border>
      <left style="double">
        <color auto="1"/>
      </left>
      <right style="hair">
        <color auto="1"/>
      </right>
      <top style="double">
        <color auto="1"/>
      </top>
      <bottom style="thin">
        <color auto="1"/>
      </bottom>
      <diagonal/>
    </border>
    <border>
      <left style="hair">
        <color auto="1"/>
      </left>
      <right style="hair">
        <color auto="1"/>
      </right>
      <top style="double">
        <color auto="1"/>
      </top>
      <bottom style="thin">
        <color auto="1"/>
      </bottom>
      <diagonal/>
    </border>
    <border>
      <left style="double">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double">
        <color auto="1"/>
      </left>
      <right style="hair">
        <color auto="1"/>
      </right>
      <top style="thin">
        <color auto="1"/>
      </top>
      <bottom style="double">
        <color auto="1"/>
      </bottom>
      <diagonal/>
    </border>
    <border>
      <left style="hair">
        <color auto="1"/>
      </left>
      <right style="hair">
        <color auto="1"/>
      </right>
      <top style="thin">
        <color auto="1"/>
      </top>
      <bottom style="double">
        <color auto="1"/>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double">
        <color auto="1"/>
      </left>
      <right style="thin">
        <color auto="1"/>
      </right>
      <top/>
      <bottom style="thin">
        <color auto="1"/>
      </bottom>
      <diagonal/>
    </border>
    <border>
      <left style="hair">
        <color auto="1"/>
      </left>
      <right style="double">
        <color auto="1"/>
      </right>
      <top style="double">
        <color auto="1"/>
      </top>
      <bottom style="thin">
        <color auto="1"/>
      </bottom>
      <diagonal/>
    </border>
    <border>
      <left style="hair">
        <color auto="1"/>
      </left>
      <right/>
      <top style="double">
        <color auto="1"/>
      </top>
      <bottom style="thin">
        <color auto="1"/>
      </bottom>
      <diagonal/>
    </border>
    <border>
      <left style="hair">
        <color auto="1"/>
      </left>
      <right style="double">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hair">
        <color auto="1"/>
      </left>
      <right style="double">
        <color auto="1"/>
      </right>
      <top style="thin">
        <color auto="1"/>
      </top>
      <bottom style="double">
        <color auto="1"/>
      </bottom>
      <diagonal/>
    </border>
    <border>
      <left/>
      <right style="hair">
        <color auto="1"/>
      </right>
      <top style="thin">
        <color auto="1"/>
      </top>
      <bottom style="double">
        <color auto="1"/>
      </bottom>
      <diagonal/>
    </border>
    <border>
      <left style="hair">
        <color auto="1"/>
      </left>
      <right/>
      <top style="thin">
        <color auto="1"/>
      </top>
      <bottom style="double">
        <color auto="1"/>
      </bottom>
      <diagonal/>
    </border>
    <border>
      <left style="thin">
        <color auto="1"/>
      </left>
      <right style="double">
        <color auto="1"/>
      </right>
      <top style="double">
        <color auto="1"/>
      </top>
      <bottom style="double">
        <color auto="1"/>
      </bottom>
      <diagonal/>
    </border>
    <border>
      <left style="thin">
        <color auto="1"/>
      </left>
      <right/>
      <top/>
      <bottom style="thin">
        <color auto="1"/>
      </bottom>
      <diagonal/>
    </border>
    <border>
      <left style="thin">
        <color auto="1"/>
      </left>
      <right style="hair">
        <color auto="1"/>
      </right>
      <top style="double">
        <color auto="1"/>
      </top>
      <bottom style="thin">
        <color auto="1"/>
      </bottom>
      <diagonal/>
    </border>
    <border>
      <left style="hair">
        <color auto="1"/>
      </left>
      <right style="thin">
        <color auto="1"/>
      </right>
      <top style="double">
        <color auto="1"/>
      </top>
      <bottom style="thin">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double">
        <color auto="1"/>
      </bottom>
      <diagonal/>
    </border>
    <border>
      <left style="hair">
        <color auto="1"/>
      </left>
      <right style="thin">
        <color auto="1"/>
      </right>
      <top style="thin">
        <color auto="1"/>
      </top>
      <bottom style="double">
        <color auto="1"/>
      </bottom>
      <diagonal/>
    </border>
    <border>
      <left/>
      <right style="hair">
        <color auto="1"/>
      </right>
      <top style="double">
        <color auto="1"/>
      </top>
      <bottom style="thin">
        <color auto="1"/>
      </bottom>
      <diagonal/>
    </border>
    <border>
      <left style="thin">
        <color auto="1"/>
      </left>
      <right/>
      <top style="double">
        <color auto="1"/>
      </top>
      <bottom style="double">
        <color auto="1"/>
      </bottom>
      <diagonal/>
    </border>
    <border>
      <left style="thin">
        <color auto="1"/>
      </left>
      <right style="double">
        <color auto="1"/>
      </right>
      <top/>
      <bottom style="thin">
        <color auto="1"/>
      </bottom>
      <diagonal/>
    </border>
    <border>
      <left/>
      <right style="thin">
        <color auto="1"/>
      </right>
      <top style="double">
        <color auto="1"/>
      </top>
      <bottom style="double">
        <color auto="1"/>
      </bottom>
      <diagonal/>
    </border>
    <border>
      <left/>
      <right style="thin">
        <color auto="1"/>
      </right>
      <top/>
      <bottom style="thin">
        <color auto="1"/>
      </bottom>
      <diagonal/>
    </border>
    <border>
      <left style="double">
        <color auto="1"/>
      </left>
      <right style="hair">
        <color auto="1"/>
      </right>
      <top style="double">
        <color auto="1"/>
      </top>
      <bottom style="double">
        <color auto="1"/>
      </bottom>
      <diagonal/>
    </border>
    <border>
      <left style="hair">
        <color auto="1"/>
      </left>
      <right style="hair">
        <color auto="1"/>
      </right>
      <top style="double">
        <color auto="1"/>
      </top>
      <bottom style="double">
        <color auto="1"/>
      </bottom>
      <diagonal/>
    </border>
    <border>
      <left style="hair">
        <color auto="1"/>
      </left>
      <right/>
      <top style="double">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style="double">
        <color auto="1"/>
      </left>
      <right style="hair">
        <color auto="1"/>
      </right>
      <top/>
      <bottom/>
      <diagonal/>
    </border>
    <border>
      <left style="hair">
        <color auto="1"/>
      </left>
      <right style="hair">
        <color auto="1"/>
      </right>
      <top/>
      <bottom/>
      <diagonal/>
    </border>
    <border>
      <left style="hair">
        <color auto="1"/>
      </left>
      <right/>
      <top/>
      <bottom/>
      <diagonal/>
    </border>
    <border>
      <left style="double">
        <color auto="1"/>
      </left>
      <right/>
      <top style="double">
        <color auto="1"/>
      </top>
      <bottom style="hair">
        <color auto="1"/>
      </bottom>
      <diagonal/>
    </border>
    <border>
      <left/>
      <right/>
      <top style="double">
        <color auto="1"/>
      </top>
      <bottom style="hair">
        <color auto="1"/>
      </bottom>
      <diagonal/>
    </border>
    <border>
      <left/>
      <right/>
      <top style="hair">
        <color auto="1"/>
      </top>
      <bottom style="hair">
        <color auto="1"/>
      </bottom>
      <diagonal/>
    </border>
    <border>
      <left style="double">
        <color auto="1"/>
      </left>
      <right style="double">
        <color auto="1"/>
      </right>
      <top style="hair">
        <color auto="1"/>
      </top>
      <bottom style="hair">
        <color auto="1"/>
      </bottom>
      <diagonal/>
    </border>
    <border>
      <left style="double">
        <color auto="1"/>
      </left>
      <right style="double">
        <color auto="1"/>
      </right>
      <top/>
      <bottom style="hair">
        <color auto="1"/>
      </bottom>
      <diagonal/>
    </border>
    <border>
      <left style="double">
        <color auto="1"/>
      </left>
      <right/>
      <top/>
      <bottom style="hair">
        <color auto="1"/>
      </bottom>
      <diagonal/>
    </border>
    <border>
      <left/>
      <right/>
      <top/>
      <bottom style="hair">
        <color auto="1"/>
      </bottom>
      <diagonal/>
    </border>
    <border>
      <left/>
      <right style="double">
        <color auto="1"/>
      </right>
      <top style="double">
        <color auto="1"/>
      </top>
      <bottom style="double">
        <color auto="1"/>
      </bottom>
      <diagonal/>
    </border>
    <border>
      <left style="double">
        <color auto="1"/>
      </left>
      <right/>
      <top style="hair">
        <color auto="1"/>
      </top>
      <bottom style="double">
        <color auto="1"/>
      </bottom>
      <diagonal/>
    </border>
    <border>
      <left/>
      <right/>
      <top style="hair">
        <color auto="1"/>
      </top>
      <bottom style="double">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56" fillId="0" borderId="0" applyFont="0" applyFill="0" applyBorder="0" applyAlignment="0" applyProtection="0">
      <alignment vertical="center"/>
    </xf>
    <xf numFmtId="44" fontId="56" fillId="0" borderId="0" applyFont="0" applyFill="0" applyBorder="0" applyAlignment="0" applyProtection="0">
      <alignment vertical="center"/>
    </xf>
    <xf numFmtId="9" fontId="56" fillId="0" borderId="0" applyFont="0" applyFill="0" applyBorder="0" applyAlignment="0" applyProtection="0">
      <alignment vertical="center"/>
    </xf>
    <xf numFmtId="41" fontId="56" fillId="0" borderId="0" applyFont="0" applyFill="0" applyBorder="0" applyAlignment="0" applyProtection="0">
      <alignment vertical="center"/>
    </xf>
    <xf numFmtId="42" fontId="56" fillId="0" borderId="0" applyFont="0" applyFill="0" applyBorder="0" applyAlignment="0" applyProtection="0">
      <alignment vertical="center"/>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6" fillId="5" borderId="109" applyNumberFormat="0" applyFont="0" applyAlignment="0" applyProtection="0">
      <alignment vertical="center"/>
    </xf>
    <xf numFmtId="0" fontId="59"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2" fillId="0" borderId="110" applyNumberFormat="0" applyFill="0" applyAlignment="0" applyProtection="0">
      <alignment vertical="center"/>
    </xf>
    <xf numFmtId="0" fontId="63" fillId="0" borderId="110" applyNumberFormat="0" applyFill="0" applyAlignment="0" applyProtection="0">
      <alignment vertical="center"/>
    </xf>
    <xf numFmtId="0" fontId="64" fillId="0" borderId="111" applyNumberFormat="0" applyFill="0" applyAlignment="0" applyProtection="0">
      <alignment vertical="center"/>
    </xf>
    <xf numFmtId="0" fontId="64" fillId="0" borderId="0" applyNumberFormat="0" applyFill="0" applyBorder="0" applyAlignment="0" applyProtection="0">
      <alignment vertical="center"/>
    </xf>
    <xf numFmtId="0" fontId="65" fillId="6" borderId="112" applyNumberFormat="0" applyAlignment="0" applyProtection="0">
      <alignment vertical="center"/>
    </xf>
    <xf numFmtId="0" fontId="66" fillId="7" borderId="113" applyNumberFormat="0" applyAlignment="0" applyProtection="0">
      <alignment vertical="center"/>
    </xf>
    <xf numFmtId="0" fontId="67" fillId="7" borderId="112" applyNumberFormat="0" applyAlignment="0" applyProtection="0">
      <alignment vertical="center"/>
    </xf>
    <xf numFmtId="0" fontId="68" fillId="8" borderId="114" applyNumberFormat="0" applyAlignment="0" applyProtection="0">
      <alignment vertical="center"/>
    </xf>
    <xf numFmtId="0" fontId="69" fillId="0" borderId="115" applyNumberFormat="0" applyFill="0" applyAlignment="0" applyProtection="0">
      <alignment vertical="center"/>
    </xf>
    <xf numFmtId="0" fontId="70" fillId="0" borderId="116" applyNumberFormat="0" applyFill="0" applyAlignment="0" applyProtection="0">
      <alignment vertical="center"/>
    </xf>
    <xf numFmtId="0" fontId="71" fillId="9" borderId="0" applyNumberFormat="0" applyBorder="0" applyAlignment="0" applyProtection="0">
      <alignment vertical="center"/>
    </xf>
    <xf numFmtId="0" fontId="72" fillId="10" borderId="0" applyNumberFormat="0" applyBorder="0" applyAlignment="0" applyProtection="0">
      <alignment vertical="center"/>
    </xf>
    <xf numFmtId="0" fontId="73" fillId="11" borderId="0" applyNumberFormat="0" applyBorder="0" applyAlignment="0" applyProtection="0">
      <alignment vertical="center"/>
    </xf>
    <xf numFmtId="0" fontId="74" fillId="12" borderId="0" applyNumberFormat="0" applyBorder="0" applyAlignment="0" applyProtection="0">
      <alignment vertical="center"/>
    </xf>
    <xf numFmtId="0" fontId="75" fillId="13" borderId="0" applyNumberFormat="0" applyBorder="0" applyAlignment="0" applyProtection="0">
      <alignment vertical="center"/>
    </xf>
    <xf numFmtId="0" fontId="75" fillId="14" borderId="0" applyNumberFormat="0" applyBorder="0" applyAlignment="0" applyProtection="0">
      <alignment vertical="center"/>
    </xf>
    <xf numFmtId="0" fontId="74" fillId="15" borderId="0" applyNumberFormat="0" applyBorder="0" applyAlignment="0" applyProtection="0">
      <alignment vertical="center"/>
    </xf>
    <xf numFmtId="0" fontId="74" fillId="16" borderId="0" applyNumberFormat="0" applyBorder="0" applyAlignment="0" applyProtection="0">
      <alignment vertical="center"/>
    </xf>
    <xf numFmtId="0" fontId="75" fillId="17" borderId="0" applyNumberFormat="0" applyBorder="0" applyAlignment="0" applyProtection="0">
      <alignment vertical="center"/>
    </xf>
    <xf numFmtId="0" fontId="75" fillId="18" borderId="0" applyNumberFormat="0" applyBorder="0" applyAlignment="0" applyProtection="0">
      <alignment vertical="center"/>
    </xf>
    <xf numFmtId="0" fontId="74" fillId="19" borderId="0" applyNumberFormat="0" applyBorder="0" applyAlignment="0" applyProtection="0">
      <alignment vertical="center"/>
    </xf>
    <xf numFmtId="0" fontId="74" fillId="20" borderId="0" applyNumberFormat="0" applyBorder="0" applyAlignment="0" applyProtection="0">
      <alignment vertical="center"/>
    </xf>
    <xf numFmtId="0" fontId="75" fillId="21" borderId="0" applyNumberFormat="0" applyBorder="0" applyAlignment="0" applyProtection="0">
      <alignment vertical="center"/>
    </xf>
    <xf numFmtId="0" fontId="75" fillId="22" borderId="0" applyNumberFormat="0" applyBorder="0" applyAlignment="0" applyProtection="0">
      <alignment vertical="center"/>
    </xf>
    <xf numFmtId="0" fontId="74" fillId="23" borderId="0" applyNumberFormat="0" applyBorder="0" applyAlignment="0" applyProtection="0">
      <alignment vertical="center"/>
    </xf>
    <xf numFmtId="0" fontId="74" fillId="24" borderId="0" applyNumberFormat="0" applyBorder="0" applyAlignment="0" applyProtection="0">
      <alignment vertical="center"/>
    </xf>
    <xf numFmtId="0" fontId="75" fillId="25" borderId="0" applyNumberFormat="0" applyBorder="0" applyAlignment="0" applyProtection="0">
      <alignment vertical="center"/>
    </xf>
    <xf numFmtId="0" fontId="75" fillId="26" borderId="0" applyNumberFormat="0" applyBorder="0" applyAlignment="0" applyProtection="0">
      <alignment vertical="center"/>
    </xf>
    <xf numFmtId="0" fontId="74" fillId="27" borderId="0" applyNumberFormat="0" applyBorder="0" applyAlignment="0" applyProtection="0">
      <alignment vertical="center"/>
    </xf>
    <xf numFmtId="0" fontId="74" fillId="28" borderId="0" applyNumberFormat="0" applyBorder="0" applyAlignment="0" applyProtection="0">
      <alignment vertical="center"/>
    </xf>
    <xf numFmtId="0" fontId="75" fillId="29" borderId="0" applyNumberFormat="0" applyBorder="0" applyAlignment="0" applyProtection="0">
      <alignment vertical="center"/>
    </xf>
    <xf numFmtId="0" fontId="75" fillId="30" borderId="0" applyNumberFormat="0" applyBorder="0" applyAlignment="0" applyProtection="0">
      <alignment vertical="center"/>
    </xf>
    <xf numFmtId="0" fontId="74" fillId="31" borderId="0" applyNumberFormat="0" applyBorder="0" applyAlignment="0" applyProtection="0">
      <alignment vertical="center"/>
    </xf>
    <xf numFmtId="0" fontId="74" fillId="32"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4" fillId="35" borderId="0" applyNumberFormat="0" applyBorder="0" applyAlignment="0" applyProtection="0">
      <alignment vertical="center"/>
    </xf>
  </cellStyleXfs>
  <cellXfs count="655">
    <xf numFmtId="0" fontId="0" fillId="0" borderId="0" xfId="0"/>
    <xf numFmtId="0" fontId="1" fillId="0" borderId="0" xfId="0" applyFont="1" applyProtection="1">
      <protection locked="0"/>
    </xf>
    <xf numFmtId="0" fontId="2" fillId="0" borderId="0" xfId="0" applyFont="1" applyAlignment="1" applyProtection="1">
      <alignment horizontal="left"/>
      <protection locked="0"/>
    </xf>
    <xf numFmtId="0" fontId="3" fillId="2" borderId="0" xfId="0" applyFont="1" applyFill="1" applyProtection="1">
      <protection locked="0"/>
    </xf>
    <xf numFmtId="0" fontId="4" fillId="0" borderId="0" xfId="0" applyFont="1" applyProtection="1">
      <protection locked="0"/>
    </xf>
    <xf numFmtId="0" fontId="5" fillId="0" borderId="0" xfId="0" applyFont="1" applyProtection="1">
      <protection locked="0"/>
    </xf>
    <xf numFmtId="0" fontId="2" fillId="0" borderId="0" xfId="0" applyFont="1" applyProtection="1">
      <protection locked="0"/>
    </xf>
    <xf numFmtId="0" fontId="6" fillId="2" borderId="0" xfId="0" applyFont="1" applyFill="1" applyProtection="1">
      <protection locked="0"/>
    </xf>
    <xf numFmtId="0" fontId="3" fillId="2" borderId="0" xfId="0" applyFont="1" applyFill="1" applyAlignment="1" applyProtection="1">
      <alignment vertical="center"/>
      <protection locked="0"/>
    </xf>
    <xf numFmtId="0" fontId="3" fillId="0" borderId="0" xfId="0" applyFont="1" applyAlignment="1" applyProtection="1">
      <alignment vertical="center"/>
      <protection locked="0"/>
    </xf>
    <xf numFmtId="0" fontId="6" fillId="0" borderId="0" xfId="0" applyFont="1" applyProtection="1">
      <protection locked="0"/>
    </xf>
    <xf numFmtId="0" fontId="4" fillId="2" borderId="0" xfId="0" applyFont="1" applyFill="1" applyProtection="1">
      <protection locked="0"/>
    </xf>
    <xf numFmtId="0" fontId="7" fillId="2" borderId="0" xfId="0" applyFont="1" applyFill="1" applyProtection="1">
      <protection locked="0"/>
    </xf>
    <xf numFmtId="0" fontId="8" fillId="0" borderId="0" xfId="0" applyFont="1" applyProtection="1">
      <protection locked="0"/>
    </xf>
    <xf numFmtId="0" fontId="9" fillId="2" borderId="0" xfId="0" applyFont="1" applyFill="1" applyProtection="1">
      <protection locked="0"/>
    </xf>
    <xf numFmtId="0" fontId="9" fillId="0" borderId="0" xfId="0" applyFont="1"/>
    <xf numFmtId="0" fontId="10" fillId="0" borderId="0" xfId="0" applyFont="1"/>
    <xf numFmtId="0" fontId="9" fillId="2" borderId="0" xfId="0" applyFont="1" applyFill="1"/>
    <xf numFmtId="0" fontId="4" fillId="0" borderId="0" xfId="0" applyFont="1"/>
    <xf numFmtId="0" fontId="9"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3" fillId="0" borderId="0" xfId="0" applyFont="1" applyProtection="1">
      <protection locked="0"/>
    </xf>
    <xf numFmtId="0" fontId="14" fillId="0" borderId="0" xfId="0" applyFont="1" applyAlignment="1">
      <alignment horizontal="center" vertical="center"/>
    </xf>
    <xf numFmtId="0" fontId="0" fillId="0" borderId="0" xfId="0" applyAlignment="1">
      <alignment horizontal="center" vertical="center"/>
    </xf>
    <xf numFmtId="49" fontId="15" fillId="0" borderId="0" xfId="0" applyNumberFormat="1" applyFont="1" applyAlignment="1" applyProtection="1">
      <alignment vertical="center"/>
      <protection locked="0"/>
    </xf>
    <xf numFmtId="49" fontId="15" fillId="0" borderId="0" xfId="0" applyNumberFormat="1" applyFont="1" applyAlignment="1">
      <alignment vertical="center"/>
    </xf>
    <xf numFmtId="0" fontId="0" fillId="0" borderId="0" xfId="0" applyAlignment="1">
      <alignment vertical="center"/>
    </xf>
    <xf numFmtId="0" fontId="15" fillId="0" borderId="0" xfId="0" applyFont="1" applyAlignment="1" applyProtection="1">
      <alignment vertical="center"/>
      <protection locked="0"/>
    </xf>
    <xf numFmtId="0" fontId="16" fillId="0" borderId="0" xfId="0" applyFont="1" applyAlignment="1" applyProtection="1">
      <alignment vertical="center"/>
      <protection locked="0"/>
    </xf>
    <xf numFmtId="0" fontId="16"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7" fillId="0" borderId="0" xfId="0" applyFont="1" applyAlignment="1" applyProtection="1">
      <alignment horizontal="center" vertical="center"/>
      <protection locked="0"/>
    </xf>
    <xf numFmtId="0" fontId="9" fillId="0" borderId="1" xfId="0" applyFont="1" applyBorder="1" applyAlignment="1" applyProtection="1">
      <alignment horizontal="center" vertical="center" textRotation="255"/>
      <protection locked="0"/>
    </xf>
    <xf numFmtId="0" fontId="9" fillId="0" borderId="2" xfId="0" applyFont="1" applyBorder="1" applyAlignment="1" applyProtection="1">
      <alignment horizontal="center" vertical="center" textRotation="255"/>
      <protection locked="0"/>
    </xf>
    <xf numFmtId="0" fontId="9" fillId="0" borderId="3"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6" xfId="0" applyFont="1" applyBorder="1" applyAlignment="1" applyProtection="1">
      <alignment horizontal="center" vertical="center" textRotation="255"/>
      <protection locked="0"/>
    </xf>
    <xf numFmtId="0" fontId="9" fillId="0" borderId="7" xfId="0" applyFont="1" applyBorder="1" applyAlignment="1" applyProtection="1">
      <alignment horizontal="center" vertical="center" textRotation="255"/>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9" fillId="0" borderId="11" xfId="0" applyFont="1" applyBorder="1" applyAlignment="1" applyProtection="1">
      <alignment horizontal="center" vertical="center" textRotation="255"/>
      <protection locked="0"/>
    </xf>
    <xf numFmtId="0" fontId="9" fillId="0" borderId="12" xfId="0" applyFont="1" applyBorder="1" applyAlignment="1" applyProtection="1">
      <alignment horizontal="center" vertical="center" textRotation="255"/>
      <protection locked="0"/>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3" xfId="0" applyFont="1" applyBorder="1" applyAlignment="1" applyProtection="1">
      <alignment horizontal="left" vertical="center" wrapText="1"/>
      <protection locked="0"/>
    </xf>
    <xf numFmtId="0" fontId="9" fillId="0" borderId="4"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9" fillId="0" borderId="14" xfId="0" applyFont="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9" fillId="0" borderId="0" xfId="0" applyFont="1" applyAlignment="1" applyProtection="1">
      <alignment horizontal="left"/>
      <protection locked="0"/>
    </xf>
    <xf numFmtId="0" fontId="9" fillId="0" borderId="15" xfId="0" applyFont="1" applyBorder="1" applyAlignment="1" applyProtection="1">
      <alignment horizontal="center" vertical="center"/>
      <protection locked="0"/>
    </xf>
    <xf numFmtId="0" fontId="18" fillId="0" borderId="0" xfId="0" applyFont="1" applyAlignment="1" applyProtection="1">
      <alignment horizontal="left" vertical="center"/>
      <protection locked="0"/>
    </xf>
    <xf numFmtId="0" fontId="18" fillId="0" borderId="0" xfId="0" applyFont="1" applyAlignment="1" applyProtection="1">
      <alignment horizontal="left"/>
      <protection locked="0"/>
    </xf>
    <xf numFmtId="0" fontId="16" fillId="0" borderId="15" xfId="0" applyFont="1" applyBorder="1" applyAlignment="1" applyProtection="1">
      <alignment horizontal="center" vertical="center"/>
      <protection locked="0"/>
    </xf>
    <xf numFmtId="0" fontId="17" fillId="0" borderId="16" xfId="0" applyFont="1" applyBorder="1" applyAlignment="1" applyProtection="1">
      <alignment horizontal="center" vertical="center"/>
      <protection locked="0"/>
    </xf>
    <xf numFmtId="0" fontId="9" fillId="0" borderId="17" xfId="0" applyFont="1" applyBorder="1" applyAlignment="1" applyProtection="1">
      <alignment horizontal="center" vertical="center" wrapText="1"/>
      <protection locked="0"/>
    </xf>
    <xf numFmtId="0" fontId="9" fillId="0" borderId="18" xfId="0" applyFont="1" applyBorder="1" applyAlignment="1" applyProtection="1">
      <alignment horizontal="center" vertical="center"/>
      <protection locked="0"/>
    </xf>
    <xf numFmtId="0" fontId="19" fillId="0" borderId="17" xfId="0" applyFont="1" applyBorder="1" applyAlignment="1" applyProtection="1">
      <alignment horizontal="center" vertical="center" wrapText="1"/>
      <protection locked="0"/>
    </xf>
    <xf numFmtId="0" fontId="9" fillId="0" borderId="19" xfId="0" applyFont="1" applyBorder="1" applyAlignment="1" applyProtection="1">
      <alignment horizontal="center" vertical="center" wrapText="1"/>
      <protection locked="0"/>
    </xf>
    <xf numFmtId="0" fontId="9" fillId="0" borderId="20" xfId="0" applyFont="1"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0"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9" fillId="0" borderId="23" xfId="0" applyFont="1" applyBorder="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23" xfId="0" applyFont="1" applyBorder="1" applyAlignment="1" applyProtection="1">
      <alignment horizontal="center" vertical="center" wrapText="1"/>
      <protection locked="0"/>
    </xf>
    <xf numFmtId="0" fontId="9" fillId="0" borderId="25" xfId="0" applyFont="1" applyBorder="1" applyAlignment="1" applyProtection="1">
      <alignment horizontal="center" vertical="center" wrapText="1"/>
      <protection locked="0"/>
    </xf>
    <xf numFmtId="49" fontId="16" fillId="3" borderId="26" xfId="0" applyNumberFormat="1" applyFont="1" applyFill="1" applyBorder="1" applyAlignment="1" applyProtection="1">
      <alignment horizontal="center" vertical="center"/>
      <protection locked="0"/>
    </xf>
    <xf numFmtId="49" fontId="16" fillId="3" borderId="27" xfId="0" applyNumberFormat="1" applyFont="1" applyFill="1" applyBorder="1" applyAlignment="1" applyProtection="1">
      <alignment horizontal="center" vertical="center"/>
      <protection locked="0"/>
    </xf>
    <xf numFmtId="0" fontId="20" fillId="3" borderId="26" xfId="0" applyFont="1" applyFill="1" applyBorder="1" applyAlignment="1" applyProtection="1">
      <alignment horizontal="left" vertical="center" wrapText="1"/>
      <protection locked="0"/>
    </xf>
    <xf numFmtId="0" fontId="20" fillId="3" borderId="28" xfId="0" applyFont="1" applyFill="1" applyBorder="1" applyAlignment="1" applyProtection="1">
      <alignment horizontal="left" vertical="center" wrapText="1"/>
      <protection locked="0"/>
    </xf>
    <xf numFmtId="49" fontId="16" fillId="0" borderId="20" xfId="0" applyNumberFormat="1" applyFont="1" applyBorder="1" applyAlignment="1" applyProtection="1">
      <alignment horizontal="center" vertical="center"/>
      <protection locked="0"/>
    </xf>
    <xf numFmtId="49" fontId="16" fillId="0" borderId="21" xfId="0" applyNumberFormat="1" applyFont="1" applyBorder="1" applyAlignment="1" applyProtection="1">
      <alignment horizontal="center" vertical="center"/>
      <protection locked="0"/>
    </xf>
    <xf numFmtId="0" fontId="20" fillId="0" borderId="20" xfId="0" applyFont="1" applyBorder="1" applyAlignment="1" applyProtection="1">
      <alignment horizontal="left" vertical="center"/>
      <protection locked="0"/>
    </xf>
    <xf numFmtId="0" fontId="20" fillId="0" borderId="22" xfId="0" applyFont="1" applyBorder="1" applyAlignment="1" applyProtection="1">
      <alignment horizontal="left" vertical="center"/>
      <protection locked="0"/>
    </xf>
    <xf numFmtId="49" fontId="9" fillId="0" borderId="20" xfId="0" applyNumberFormat="1" applyFont="1" applyBorder="1" applyAlignment="1" applyProtection="1">
      <alignment horizontal="center" vertical="center"/>
      <protection locked="0"/>
    </xf>
    <xf numFmtId="49" fontId="9" fillId="0" borderId="21" xfId="0" applyNumberFormat="1" applyFont="1" applyBorder="1" applyAlignment="1" applyProtection="1">
      <alignment horizontal="center" vertical="center"/>
      <protection locked="0"/>
    </xf>
    <xf numFmtId="0" fontId="15" fillId="0" borderId="20"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20" fillId="0" borderId="20" xfId="0"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15" fillId="0" borderId="20" xfId="0" applyFont="1" applyBorder="1" applyAlignment="1" applyProtection="1">
      <alignment horizontal="left" vertical="center"/>
      <protection locked="0"/>
    </xf>
    <xf numFmtId="0" fontId="15" fillId="0" borderId="22" xfId="0" applyFont="1" applyBorder="1" applyAlignment="1" applyProtection="1">
      <alignment horizontal="left" vertical="center"/>
      <protection locked="0"/>
    </xf>
    <xf numFmtId="0" fontId="20" fillId="2" borderId="20" xfId="0" applyFont="1" applyFill="1" applyBorder="1" applyAlignment="1">
      <alignment horizontal="left" vertical="center" wrapText="1"/>
    </xf>
    <xf numFmtId="0" fontId="20" fillId="2" borderId="22" xfId="0" applyFont="1" applyFill="1" applyBorder="1" applyAlignment="1">
      <alignment horizontal="left" vertical="center" wrapText="1"/>
    </xf>
    <xf numFmtId="0" fontId="15" fillId="0" borderId="20" xfId="0" applyFont="1" applyBorder="1" applyAlignment="1">
      <alignment horizontal="left" vertical="center" wrapText="1"/>
    </xf>
    <xf numFmtId="0" fontId="15" fillId="0" borderId="22" xfId="0" applyFont="1" applyBorder="1" applyAlignment="1">
      <alignment horizontal="left" vertical="center" wrapText="1"/>
    </xf>
    <xf numFmtId="0" fontId="15" fillId="2" borderId="20" xfId="0" applyFont="1" applyFill="1" applyBorder="1" applyAlignment="1">
      <alignment horizontal="left" vertical="center" wrapText="1"/>
    </xf>
    <xf numFmtId="0" fontId="15" fillId="2" borderId="22" xfId="0" applyFont="1" applyFill="1" applyBorder="1" applyAlignment="1">
      <alignment horizontal="left" vertical="center" wrapText="1"/>
    </xf>
    <xf numFmtId="0" fontId="21" fillId="0" borderId="20" xfId="0" applyFont="1" applyBorder="1" applyAlignment="1">
      <alignment horizontal="left" vertical="center" wrapText="1"/>
    </xf>
    <xf numFmtId="0" fontId="21" fillId="0" borderId="22" xfId="0" applyFont="1" applyBorder="1" applyAlignment="1">
      <alignment horizontal="left" vertical="center" wrapText="1"/>
    </xf>
    <xf numFmtId="0" fontId="22" fillId="0" borderId="20" xfId="0" applyFont="1" applyBorder="1" applyAlignment="1">
      <alignment horizontal="left" vertical="center" wrapText="1"/>
    </xf>
    <xf numFmtId="0" fontId="22" fillId="0" borderId="22" xfId="0" applyFont="1" applyBorder="1" applyAlignment="1">
      <alignment horizontal="left" vertical="center" wrapText="1"/>
    </xf>
    <xf numFmtId="49" fontId="16" fillId="3" borderId="20" xfId="0" applyNumberFormat="1" applyFont="1" applyFill="1" applyBorder="1" applyAlignment="1" applyProtection="1">
      <alignment horizontal="center" vertical="center"/>
      <protection locked="0"/>
    </xf>
    <xf numFmtId="49" fontId="16" fillId="3" borderId="21" xfId="0" applyNumberFormat="1" applyFont="1" applyFill="1" applyBorder="1" applyAlignment="1" applyProtection="1">
      <alignment horizontal="center" vertical="center"/>
      <protection locked="0"/>
    </xf>
    <xf numFmtId="0" fontId="20" fillId="3" borderId="20" xfId="0" applyFont="1" applyFill="1" applyBorder="1" applyAlignment="1" applyProtection="1">
      <alignment horizontal="left" vertical="center" wrapText="1"/>
      <protection locked="0"/>
    </xf>
    <xf numFmtId="0" fontId="20" fillId="3" borderId="22" xfId="0" applyFont="1" applyFill="1" applyBorder="1" applyAlignment="1" applyProtection="1">
      <alignment horizontal="left" vertical="center" wrapText="1"/>
      <protection locked="0"/>
    </xf>
    <xf numFmtId="0" fontId="23" fillId="0" borderId="0" xfId="0" applyFont="1" applyAlignment="1" applyProtection="1">
      <alignment horizontal="center"/>
      <protection locked="0"/>
    </xf>
    <xf numFmtId="0" fontId="24" fillId="0" borderId="0" xfId="0" applyFont="1" applyProtection="1">
      <protection locked="0"/>
    </xf>
    <xf numFmtId="0" fontId="25" fillId="0" borderId="0" xfId="0" applyFont="1" applyAlignment="1" applyProtection="1">
      <alignment horizontal="center"/>
      <protection locked="0"/>
    </xf>
    <xf numFmtId="0" fontId="15" fillId="0" borderId="0" xfId="0" applyFont="1" applyAlignment="1" applyProtection="1">
      <alignment horizontal="center" vertical="center" wrapText="1"/>
      <protection locked="0"/>
    </xf>
    <xf numFmtId="0" fontId="26" fillId="0" borderId="0" xfId="0" applyFont="1" applyAlignment="1" applyProtection="1">
      <alignment horizontal="center"/>
      <protection locked="0"/>
    </xf>
    <xf numFmtId="0" fontId="15" fillId="0" borderId="0" xfId="0" applyFont="1" applyProtection="1">
      <protection locked="0"/>
    </xf>
    <xf numFmtId="0" fontId="26" fillId="0" borderId="0" xfId="0" applyFont="1" applyAlignment="1" applyProtection="1">
      <alignment horizontal="center" vertical="center"/>
      <protection locked="0"/>
    </xf>
    <xf numFmtId="0" fontId="2" fillId="0" borderId="4"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19" fillId="0" borderId="0" xfId="0" applyFont="1" applyAlignment="1" applyProtection="1">
      <alignment horizontal="left" vertical="center"/>
      <protection locked="0"/>
    </xf>
    <xf numFmtId="0" fontId="27" fillId="0" borderId="0" xfId="0" applyFont="1" applyAlignment="1" applyProtection="1">
      <alignment horizontal="center"/>
      <protection locked="0"/>
    </xf>
    <xf numFmtId="0" fontId="15" fillId="0" borderId="0" xfId="0" applyFont="1" applyAlignment="1" applyProtection="1">
      <alignment horizontal="center" vertical="center"/>
      <protection locked="0"/>
    </xf>
    <xf numFmtId="0" fontId="28" fillId="0" borderId="0" xfId="0" applyFont="1" applyAlignment="1" applyProtection="1">
      <alignment horizontal="center" vertical="center" wrapText="1"/>
      <protection locked="0"/>
    </xf>
    <xf numFmtId="0" fontId="26" fillId="0" borderId="0" xfId="0" applyFont="1" applyAlignment="1" applyProtection="1">
      <alignment horizontal="center" wrapText="1"/>
      <protection locked="0"/>
    </xf>
    <xf numFmtId="0" fontId="16" fillId="0" borderId="4" xfId="0" applyFont="1" applyBorder="1" applyAlignment="1" applyProtection="1">
      <alignment horizontal="center" vertical="center" wrapText="1"/>
      <protection locked="0"/>
    </xf>
    <xf numFmtId="0" fontId="16" fillId="0" borderId="9"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49" fontId="16" fillId="0" borderId="15" xfId="0" applyNumberFormat="1" applyFont="1" applyBorder="1" applyAlignment="1" applyProtection="1">
      <alignment horizontal="center" vertical="center"/>
      <protection locked="0"/>
    </xf>
    <xf numFmtId="0" fontId="9" fillId="0" borderId="18" xfId="0" applyFont="1" applyBorder="1" applyAlignment="1" applyProtection="1">
      <alignment horizontal="center" vertical="center" wrapText="1"/>
      <protection locked="0"/>
    </xf>
    <xf numFmtId="0" fontId="9" fillId="0" borderId="17" xfId="0" applyFont="1" applyBorder="1" applyAlignment="1" applyProtection="1">
      <alignment horizontal="center" vertical="center" textRotation="90"/>
      <protection locked="0"/>
    </xf>
    <xf numFmtId="0" fontId="9" fillId="0" borderId="29" xfId="0" applyFont="1" applyBorder="1" applyAlignment="1" applyProtection="1">
      <alignment horizontal="center" vertical="center" textRotation="90"/>
      <protection locked="0"/>
    </xf>
    <xf numFmtId="0" fontId="19" fillId="0" borderId="30" xfId="0" applyFont="1" applyBorder="1" applyAlignment="1" applyProtection="1">
      <alignment horizontal="center" vertical="center" textRotation="90"/>
      <protection locked="0"/>
    </xf>
    <xf numFmtId="0" fontId="9" fillId="0" borderId="3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21" xfId="0" applyFont="1" applyBorder="1" applyAlignment="1" applyProtection="1">
      <alignment horizontal="center" vertical="center" wrapText="1"/>
      <protection locked="0"/>
    </xf>
    <xf numFmtId="0" fontId="9" fillId="0" borderId="20" xfId="0" applyFont="1" applyBorder="1" applyAlignment="1" applyProtection="1">
      <alignment horizontal="center" vertical="center" textRotation="90"/>
      <protection locked="0"/>
    </xf>
    <xf numFmtId="0" fontId="9" fillId="0" borderId="31" xfId="0" applyFont="1" applyBorder="1" applyAlignment="1" applyProtection="1">
      <alignment horizontal="center" vertical="center" textRotation="90"/>
      <protection locked="0"/>
    </xf>
    <xf numFmtId="0" fontId="9" fillId="0" borderId="32" xfId="0" applyFont="1" applyBorder="1" applyAlignment="1" applyProtection="1">
      <alignment horizontal="center" vertical="center" textRotation="90"/>
      <protection locked="0"/>
    </xf>
    <xf numFmtId="0" fontId="9" fillId="0" borderId="21" xfId="0" applyFont="1" applyBorder="1" applyAlignment="1" applyProtection="1">
      <alignment horizontal="center" vertical="center" textRotation="90"/>
      <protection locked="0"/>
    </xf>
    <xf numFmtId="0" fontId="9" fillId="0" borderId="24" xfId="0" applyFont="1" applyBorder="1" applyAlignment="1" applyProtection="1">
      <alignment horizontal="center" vertical="center" wrapText="1"/>
      <protection locked="0"/>
    </xf>
    <xf numFmtId="0" fontId="9" fillId="0" borderId="23" xfId="0" applyFont="1" applyBorder="1" applyAlignment="1" applyProtection="1">
      <alignment horizontal="center" vertical="center" textRotation="90"/>
      <protection locked="0"/>
    </xf>
    <xf numFmtId="0" fontId="9" fillId="0" borderId="33" xfId="0" applyFont="1" applyBorder="1" applyAlignment="1" applyProtection="1">
      <alignment horizontal="center" vertical="center" textRotation="90"/>
      <protection locked="0"/>
    </xf>
    <xf numFmtId="0" fontId="9" fillId="0" borderId="34" xfId="0" applyFont="1" applyBorder="1" applyAlignment="1" applyProtection="1">
      <alignment horizontal="center" vertical="center" textRotation="90"/>
      <protection locked="0"/>
    </xf>
    <xf numFmtId="0" fontId="9" fillId="0" borderId="24" xfId="0" applyFont="1" applyBorder="1" applyAlignment="1" applyProtection="1">
      <alignment horizontal="center" vertical="center" textRotation="90"/>
      <protection locked="0"/>
    </xf>
    <xf numFmtId="0" fontId="20" fillId="3" borderId="27" xfId="0" applyFont="1" applyFill="1" applyBorder="1" applyAlignment="1" applyProtection="1">
      <alignment horizontal="left" vertical="center" wrapText="1"/>
      <protection locked="0"/>
    </xf>
    <xf numFmtId="0" fontId="9" fillId="3" borderId="26" xfId="0" applyFont="1" applyFill="1" applyBorder="1" applyAlignment="1" applyProtection="1">
      <alignment vertical="center"/>
      <protection locked="0"/>
    </xf>
    <xf numFmtId="0" fontId="9" fillId="3" borderId="35" xfId="0" applyFont="1" applyFill="1" applyBorder="1" applyAlignment="1" applyProtection="1">
      <alignment vertical="center"/>
      <protection locked="0"/>
    </xf>
    <xf numFmtId="0" fontId="9" fillId="3" borderId="36" xfId="0" applyFont="1" applyFill="1" applyBorder="1" applyAlignment="1" applyProtection="1">
      <alignment vertical="center"/>
      <protection locked="0"/>
    </xf>
    <xf numFmtId="1" fontId="16" fillId="3" borderId="36" xfId="0" applyNumberFormat="1" applyFont="1" applyFill="1" applyBorder="1" applyAlignment="1">
      <alignment horizontal="center" vertical="center" wrapText="1"/>
    </xf>
    <xf numFmtId="0" fontId="16" fillId="3" borderId="27" xfId="0" applyFont="1" applyFill="1" applyBorder="1" applyAlignment="1">
      <alignment horizontal="center" vertical="center" wrapText="1"/>
    </xf>
    <xf numFmtId="0" fontId="20" fillId="0" borderId="21" xfId="0" applyFont="1" applyBorder="1" applyAlignment="1" applyProtection="1">
      <alignment horizontal="left" vertical="center"/>
      <protection locked="0"/>
    </xf>
    <xf numFmtId="0" fontId="9" fillId="0" borderId="20" xfId="0" applyFont="1" applyBorder="1" applyAlignment="1" applyProtection="1">
      <alignment vertical="center"/>
      <protection locked="0"/>
    </xf>
    <xf numFmtId="0" fontId="9" fillId="0" borderId="31" xfId="0" applyFont="1" applyBorder="1" applyAlignment="1" applyProtection="1">
      <alignment vertical="center"/>
      <protection locked="0"/>
    </xf>
    <xf numFmtId="0" fontId="9" fillId="0" borderId="32" xfId="0" applyFont="1" applyBorder="1" applyAlignment="1" applyProtection="1">
      <alignment vertical="center"/>
      <protection locked="0"/>
    </xf>
    <xf numFmtId="1" fontId="9" fillId="0" borderId="32" xfId="0" applyNumberFormat="1" applyFont="1" applyBorder="1" applyAlignment="1">
      <alignment horizontal="center" vertical="center" wrapText="1"/>
    </xf>
    <xf numFmtId="1" fontId="9" fillId="0" borderId="21" xfId="0" applyNumberFormat="1" applyFont="1" applyBorder="1" applyAlignment="1">
      <alignment horizontal="center" vertical="center" wrapText="1"/>
    </xf>
    <xf numFmtId="0" fontId="15" fillId="0" borderId="21" xfId="0" applyFont="1" applyBorder="1" applyAlignment="1" applyProtection="1">
      <alignment horizontal="left" vertical="center" wrapText="1"/>
      <protection locked="0"/>
    </xf>
    <xf numFmtId="0" fontId="9" fillId="0" borderId="31"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20" fillId="0" borderId="21" xfId="0" applyFont="1" applyBorder="1" applyAlignment="1" applyProtection="1">
      <alignment horizontal="left" vertical="center" wrapText="1"/>
      <protection locked="0"/>
    </xf>
    <xf numFmtId="0" fontId="9" fillId="0" borderId="32" xfId="0" applyFont="1" applyBorder="1" applyAlignment="1">
      <alignment horizontal="center" vertical="center"/>
    </xf>
    <xf numFmtId="0" fontId="29" fillId="0" borderId="31" xfId="0" applyFont="1" applyBorder="1" applyAlignment="1">
      <alignment horizontal="center" vertical="center"/>
    </xf>
    <xf numFmtId="0" fontId="16" fillId="0" borderId="20" xfId="0" applyFont="1" applyBorder="1" applyAlignment="1" applyProtection="1">
      <alignment horizontal="center" vertical="center"/>
      <protection locked="0"/>
    </xf>
    <xf numFmtId="0" fontId="16" fillId="0" borderId="31" xfId="0" applyFont="1" applyBorder="1" applyAlignment="1" applyProtection="1">
      <alignment horizontal="center" vertical="center"/>
      <protection locked="0"/>
    </xf>
    <xf numFmtId="0" fontId="16" fillId="0" borderId="32" xfId="0" applyFont="1" applyBorder="1" applyAlignment="1" applyProtection="1">
      <alignment horizontal="center" vertical="center"/>
      <protection locked="0"/>
    </xf>
    <xf numFmtId="1" fontId="16" fillId="0" borderId="32" xfId="0" applyNumberFormat="1" applyFont="1" applyBorder="1" applyAlignment="1">
      <alignment horizontal="center" vertical="center" wrapText="1"/>
    </xf>
    <xf numFmtId="1" fontId="16" fillId="0" borderId="21" xfId="0" applyNumberFormat="1" applyFont="1" applyBorder="1" applyAlignment="1">
      <alignment horizontal="center" vertical="center" wrapText="1"/>
    </xf>
    <xf numFmtId="0" fontId="9" fillId="0" borderId="20" xfId="0" applyFont="1" applyBorder="1" applyAlignment="1">
      <alignment horizontal="center" vertical="center"/>
    </xf>
    <xf numFmtId="0" fontId="9" fillId="0" borderId="31" xfId="0" applyFont="1" applyBorder="1" applyAlignment="1">
      <alignment horizontal="center" vertical="center"/>
    </xf>
    <xf numFmtId="0" fontId="15" fillId="0" borderId="21" xfId="0" applyFont="1" applyBorder="1" applyAlignment="1" applyProtection="1">
      <alignment horizontal="left" vertical="center"/>
      <protection locked="0"/>
    </xf>
    <xf numFmtId="0" fontId="20" fillId="2" borderId="21" xfId="0" applyFont="1" applyFill="1" applyBorder="1" applyAlignment="1">
      <alignment horizontal="left" vertical="center" wrapText="1"/>
    </xf>
    <xf numFmtId="0" fontId="16" fillId="0" borderId="20" xfId="0" applyFont="1" applyBorder="1" applyAlignment="1" applyProtection="1">
      <alignment vertical="center"/>
      <protection locked="0"/>
    </xf>
    <xf numFmtId="0" fontId="16" fillId="0" borderId="31" xfId="0" applyFont="1" applyBorder="1" applyAlignment="1" applyProtection="1">
      <alignment vertical="center"/>
      <protection locked="0"/>
    </xf>
    <xf numFmtId="0" fontId="15" fillId="0" borderId="21" xfId="0" applyFont="1" applyBorder="1" applyAlignment="1">
      <alignment horizontal="left" vertical="center" wrapText="1"/>
    </xf>
    <xf numFmtId="0" fontId="15" fillId="2" borderId="21" xfId="0" applyFont="1" applyFill="1" applyBorder="1" applyAlignment="1">
      <alignment horizontal="left" vertical="center" wrapText="1"/>
    </xf>
    <xf numFmtId="0" fontId="9" fillId="0" borderId="37" xfId="0" applyFont="1" applyBorder="1" applyAlignment="1">
      <alignment horizontal="center" vertical="center"/>
    </xf>
    <xf numFmtId="0" fontId="9" fillId="0" borderId="38" xfId="0" applyFont="1" applyBorder="1" applyAlignment="1">
      <alignment horizontal="center" vertical="center"/>
    </xf>
    <xf numFmtId="0" fontId="21" fillId="0" borderId="21" xfId="0" applyFont="1" applyBorder="1" applyAlignment="1">
      <alignment horizontal="left" vertical="center" wrapText="1"/>
    </xf>
    <xf numFmtId="0" fontId="9" fillId="0" borderId="37" xfId="0" applyFont="1" applyBorder="1" applyAlignment="1" applyProtection="1">
      <alignment horizontal="right" vertical="center"/>
      <protection locked="0"/>
    </xf>
    <xf numFmtId="0" fontId="30" fillId="0" borderId="38" xfId="0" applyFont="1" applyBorder="1" applyAlignment="1" applyProtection="1">
      <alignment horizontal="left" vertical="center"/>
      <protection locked="0"/>
    </xf>
    <xf numFmtId="0" fontId="22" fillId="0" borderId="21" xfId="0" applyFont="1" applyBorder="1" applyAlignment="1">
      <alignment horizontal="left" vertical="center" wrapText="1"/>
    </xf>
    <xf numFmtId="0" fontId="20" fillId="3" borderId="21" xfId="0" applyFont="1" applyFill="1" applyBorder="1" applyAlignment="1" applyProtection="1">
      <alignment horizontal="left" vertical="center" wrapText="1"/>
      <protection locked="0"/>
    </xf>
    <xf numFmtId="0" fontId="9" fillId="3" borderId="20" xfId="0" applyFont="1" applyFill="1" applyBorder="1" applyAlignment="1" applyProtection="1">
      <alignment vertical="center"/>
      <protection locked="0"/>
    </xf>
    <xf numFmtId="0" fontId="9" fillId="3" borderId="31" xfId="0" applyFont="1" applyFill="1" applyBorder="1" applyAlignment="1" applyProtection="1">
      <alignment vertical="center"/>
      <protection locked="0"/>
    </xf>
    <xf numFmtId="0" fontId="9" fillId="3" borderId="32" xfId="0" applyFont="1" applyFill="1" applyBorder="1" applyAlignment="1" applyProtection="1">
      <alignment vertical="center"/>
      <protection locked="0"/>
    </xf>
    <xf numFmtId="1" fontId="16" fillId="3" borderId="32" xfId="0" applyNumberFormat="1" applyFont="1" applyFill="1" applyBorder="1" applyAlignment="1">
      <alignment horizontal="center" vertical="center" wrapText="1"/>
    </xf>
    <xf numFmtId="0" fontId="16" fillId="3" borderId="21" xfId="0" applyFont="1" applyFill="1" applyBorder="1" applyAlignment="1">
      <alignment horizontal="center" vertical="center" wrapText="1"/>
    </xf>
    <xf numFmtId="49" fontId="26" fillId="0" borderId="0" xfId="0" applyNumberFormat="1" applyFont="1" applyAlignment="1" applyProtection="1">
      <alignment vertical="center"/>
      <protection locked="0"/>
    </xf>
    <xf numFmtId="49" fontId="16" fillId="0" borderId="14" xfId="0" applyNumberFormat="1" applyFont="1" applyBorder="1" applyAlignment="1" applyProtection="1">
      <alignment horizontal="center" vertical="center" wrapText="1"/>
      <protection locked="0"/>
    </xf>
    <xf numFmtId="49" fontId="9" fillId="0" borderId="0" xfId="0" applyNumberFormat="1" applyFont="1" applyAlignment="1" applyProtection="1">
      <alignment horizontal="center" vertical="center"/>
      <protection locked="0"/>
    </xf>
    <xf numFmtId="0" fontId="9" fillId="0" borderId="39" xfId="0" applyFont="1" applyBorder="1" applyAlignment="1" applyProtection="1">
      <alignment horizontal="center" vertical="center" textRotation="90" wrapText="1"/>
      <protection locked="0"/>
    </xf>
    <xf numFmtId="0" fontId="9" fillId="0" borderId="40" xfId="0" applyFont="1" applyBorder="1" applyAlignment="1" applyProtection="1">
      <alignment horizontal="center" vertical="center" textRotation="90" wrapText="1"/>
      <protection locked="0"/>
    </xf>
    <xf numFmtId="0" fontId="19" fillId="0" borderId="32"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19" fillId="0" borderId="32" xfId="0" applyFont="1" applyBorder="1" applyAlignment="1" applyProtection="1">
      <alignment horizontal="center" vertical="center" textRotation="90"/>
      <protection locked="0"/>
    </xf>
    <xf numFmtId="0" fontId="9" fillId="0" borderId="22" xfId="0" applyFont="1" applyBorder="1" applyAlignment="1" applyProtection="1">
      <alignment horizontal="center" vertical="center" textRotation="90"/>
      <protection locked="0"/>
    </xf>
    <xf numFmtId="0" fontId="9" fillId="0" borderId="22" xfId="0" applyFont="1" applyBorder="1" applyAlignment="1" applyProtection="1">
      <alignment horizontal="center" vertical="center" textRotation="90" wrapText="1"/>
      <protection locked="0"/>
    </xf>
    <xf numFmtId="0" fontId="9" fillId="0" borderId="41" xfId="0" applyFont="1" applyBorder="1" applyAlignment="1" applyProtection="1">
      <alignment horizontal="center" vertical="center" textRotation="90" wrapText="1"/>
      <protection locked="0"/>
    </xf>
    <xf numFmtId="0" fontId="9" fillId="0" borderId="42" xfId="0" applyFont="1" applyBorder="1" applyAlignment="1" applyProtection="1">
      <alignment horizontal="center" vertical="center" textRotation="90" wrapText="1"/>
      <protection locked="0"/>
    </xf>
    <xf numFmtId="0" fontId="9" fillId="0" borderId="25" xfId="0" applyFont="1" applyBorder="1" applyAlignment="1" applyProtection="1">
      <alignment horizontal="center" vertical="center" textRotation="90"/>
      <protection locked="0"/>
    </xf>
    <xf numFmtId="0" fontId="9" fillId="0" borderId="25" xfId="0" applyFont="1" applyBorder="1" applyAlignment="1" applyProtection="1">
      <alignment horizontal="center" vertical="center" textRotation="90" wrapText="1"/>
      <protection locked="0"/>
    </xf>
    <xf numFmtId="1" fontId="16" fillId="3" borderId="43" xfId="0" applyNumberFormat="1" applyFont="1" applyFill="1" applyBorder="1" applyAlignment="1">
      <alignment horizontal="center" vertical="center" wrapText="1"/>
    </xf>
    <xf numFmtId="0" fontId="16" fillId="3" borderId="44" xfId="0" applyFont="1" applyFill="1" applyBorder="1" applyAlignment="1">
      <alignment horizontal="center" vertical="center" wrapText="1"/>
    </xf>
    <xf numFmtId="0" fontId="16" fillId="3" borderId="28" xfId="0" applyFont="1" applyFill="1" applyBorder="1" applyAlignment="1">
      <alignment horizontal="center" vertical="center" wrapText="1"/>
    </xf>
    <xf numFmtId="1" fontId="16" fillId="3" borderId="28" xfId="0" applyNumberFormat="1" applyFont="1" applyFill="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32" xfId="0" applyFont="1" applyBorder="1" applyAlignment="1" applyProtection="1">
      <alignment horizontal="center" vertical="center" wrapText="1"/>
      <protection locked="0"/>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32" xfId="0" applyFont="1" applyBorder="1" applyAlignment="1" applyProtection="1">
      <alignment horizontal="center" vertical="center" wrapText="1"/>
      <protection locked="0"/>
    </xf>
    <xf numFmtId="0" fontId="16" fillId="0" borderId="22" xfId="0" applyFont="1" applyBorder="1" applyAlignment="1" applyProtection="1">
      <alignment horizontal="center" vertical="center" wrapText="1"/>
      <protection locked="0"/>
    </xf>
    <xf numFmtId="1" fontId="16" fillId="3" borderId="39" xfId="0" applyNumberFormat="1" applyFont="1" applyFill="1" applyBorder="1" applyAlignment="1">
      <alignment horizontal="center" vertical="center" wrapText="1"/>
    </xf>
    <xf numFmtId="0" fontId="16" fillId="3" borderId="40" xfId="0" applyFont="1" applyFill="1" applyBorder="1" applyAlignment="1">
      <alignment horizontal="center" vertical="center" wrapText="1"/>
    </xf>
    <xf numFmtId="0" fontId="16" fillId="3" borderId="22" xfId="0" applyFont="1" applyFill="1" applyBorder="1" applyAlignment="1">
      <alignment horizontal="center" vertical="center" wrapText="1"/>
    </xf>
    <xf numFmtId="1" fontId="16" fillId="3" borderId="22" xfId="0" applyNumberFormat="1" applyFont="1" applyFill="1" applyBorder="1" applyAlignment="1">
      <alignment horizontal="center" vertical="center" wrapText="1"/>
    </xf>
    <xf numFmtId="0" fontId="9" fillId="0" borderId="4" xfId="0" applyFont="1" applyBorder="1" applyAlignment="1" applyProtection="1">
      <alignment horizontal="center"/>
      <protection locked="0"/>
    </xf>
    <xf numFmtId="49" fontId="9" fillId="0" borderId="0" xfId="0" applyNumberFormat="1" applyFont="1" applyAlignment="1" applyProtection="1">
      <alignment horizontal="left" vertical="center"/>
      <protection locked="0"/>
    </xf>
    <xf numFmtId="0" fontId="9" fillId="0" borderId="17" xfId="0" applyFont="1" applyBorder="1" applyAlignment="1" applyProtection="1">
      <alignment horizontal="center" vertical="center"/>
      <protection locked="0"/>
    </xf>
    <xf numFmtId="0" fontId="9" fillId="0" borderId="21" xfId="0" applyFont="1" applyBorder="1" applyAlignment="1" applyProtection="1">
      <alignment horizontal="center" vertical="center" textRotation="90" wrapText="1"/>
      <protection locked="0"/>
    </xf>
    <xf numFmtId="0" fontId="31" fillId="0" borderId="20" xfId="0" applyFont="1" applyBorder="1" applyAlignment="1" applyProtection="1">
      <alignment horizontal="center" vertical="center"/>
      <protection locked="0"/>
    </xf>
    <xf numFmtId="0" fontId="32" fillId="0" borderId="22" xfId="0" applyFont="1" applyBorder="1" applyAlignment="1" applyProtection="1">
      <alignment horizontal="center" vertical="center"/>
      <protection locked="0"/>
    </xf>
    <xf numFmtId="0" fontId="32" fillId="0" borderId="21" xfId="0" applyFont="1" applyBorder="1" applyAlignment="1" applyProtection="1">
      <alignment horizontal="center" vertical="center"/>
      <protection locked="0"/>
    </xf>
    <xf numFmtId="0" fontId="31" fillId="0" borderId="39" xfId="0" applyFont="1" applyBorder="1" applyAlignment="1" applyProtection="1">
      <alignment horizontal="center" vertical="center"/>
      <protection locked="0"/>
    </xf>
    <xf numFmtId="0" fontId="9" fillId="0" borderId="20" xfId="0" applyFont="1" applyBorder="1" applyAlignment="1" applyProtection="1">
      <alignment horizontal="right" vertical="center"/>
      <protection locked="0"/>
    </xf>
    <xf numFmtId="0" fontId="32" fillId="0" borderId="22" xfId="0" applyFont="1" applyBorder="1" applyAlignment="1" applyProtection="1">
      <alignment horizontal="left" vertical="center"/>
      <protection locked="0"/>
    </xf>
    <xf numFmtId="0" fontId="32" fillId="0" borderId="21" xfId="0" applyFont="1" applyBorder="1" applyAlignment="1" applyProtection="1">
      <alignment horizontal="left" vertical="center"/>
      <protection locked="0"/>
    </xf>
    <xf numFmtId="0" fontId="9" fillId="0" borderId="39" xfId="0" applyFont="1" applyBorder="1" applyAlignment="1" applyProtection="1">
      <alignment horizontal="right" vertical="center"/>
      <protection locked="0"/>
    </xf>
    <xf numFmtId="0" fontId="9" fillId="0" borderId="24" xfId="0" applyFont="1" applyBorder="1" applyAlignment="1" applyProtection="1">
      <alignment horizontal="center" vertical="center" textRotation="90" wrapText="1"/>
      <protection locked="0"/>
    </xf>
    <xf numFmtId="0" fontId="8" fillId="0" borderId="23" xfId="0" applyFont="1" applyBorder="1" applyAlignment="1" applyProtection="1">
      <alignment horizontal="center" textRotation="90"/>
      <protection locked="0"/>
    </xf>
    <xf numFmtId="0" fontId="8" fillId="0" borderId="25" xfId="0" applyFont="1" applyBorder="1" applyAlignment="1" applyProtection="1">
      <alignment horizontal="center" textRotation="90"/>
      <protection locked="0"/>
    </xf>
    <xf numFmtId="0" fontId="8" fillId="0" borderId="24" xfId="0" applyFont="1" applyBorder="1" applyAlignment="1" applyProtection="1">
      <alignment horizontal="center" textRotation="90"/>
      <protection locked="0"/>
    </xf>
    <xf numFmtId="0" fontId="8" fillId="0" borderId="41" xfId="0" applyFont="1" applyBorder="1" applyAlignment="1" applyProtection="1">
      <alignment horizontal="center" textRotation="90"/>
      <protection locked="0"/>
    </xf>
    <xf numFmtId="0" fontId="33" fillId="3" borderId="26" xfId="0" applyFont="1" applyFill="1" applyBorder="1" applyAlignment="1">
      <alignment horizontal="center" vertical="center" wrapText="1"/>
    </xf>
    <xf numFmtId="0" fontId="33" fillId="3" borderId="28" xfId="0" applyFont="1" applyFill="1" applyBorder="1" applyAlignment="1">
      <alignment horizontal="center" vertical="center" wrapText="1"/>
    </xf>
    <xf numFmtId="0" fontId="33" fillId="3" borderId="27" xfId="0" applyFont="1" applyFill="1" applyBorder="1" applyAlignment="1">
      <alignment horizontal="center" vertical="center" wrapText="1"/>
    </xf>
    <xf numFmtId="0" fontId="33" fillId="3" borderId="43" xfId="0" applyFont="1" applyFill="1" applyBorder="1" applyAlignment="1">
      <alignment horizontal="center" vertical="center" wrapText="1"/>
    </xf>
    <xf numFmtId="0" fontId="34" fillId="0" borderId="20" xfId="0" applyFont="1" applyBorder="1" applyAlignment="1">
      <alignment horizontal="center" vertical="center" wrapText="1"/>
    </xf>
    <xf numFmtId="0" fontId="34" fillId="0" borderId="22" xfId="0" applyFont="1" applyBorder="1" applyAlignment="1" applyProtection="1">
      <alignment horizontal="center" vertical="center" wrapText="1"/>
      <protection locked="0"/>
    </xf>
    <xf numFmtId="0" fontId="34" fillId="0" borderId="21" xfId="0" applyFont="1" applyBorder="1" applyAlignment="1" applyProtection="1">
      <alignment horizontal="center" vertical="center" wrapText="1"/>
      <protection locked="0"/>
    </xf>
    <xf numFmtId="0" fontId="34" fillId="0" borderId="39" xfId="0" applyFont="1" applyBorder="1" applyAlignment="1">
      <alignment horizontal="center" vertical="center" wrapText="1"/>
    </xf>
    <xf numFmtId="0" fontId="16" fillId="0" borderId="21" xfId="0" applyFont="1" applyBorder="1" applyAlignment="1" applyProtection="1">
      <alignment horizontal="center" vertical="center" wrapText="1"/>
      <protection locked="0"/>
    </xf>
    <xf numFmtId="0" fontId="33" fillId="0" borderId="20" xfId="0" applyFont="1" applyBorder="1" applyAlignment="1">
      <alignment horizontal="center" vertical="center" wrapText="1"/>
    </xf>
    <xf numFmtId="0" fontId="33" fillId="0" borderId="22" xfId="0" applyFont="1" applyBorder="1" applyAlignment="1" applyProtection="1">
      <alignment horizontal="center" vertical="center" wrapText="1"/>
      <protection locked="0"/>
    </xf>
    <xf numFmtId="0" fontId="33" fillId="0" borderId="21" xfId="0" applyFont="1" applyBorder="1" applyAlignment="1" applyProtection="1">
      <alignment horizontal="center" vertical="center" wrapText="1"/>
      <protection locked="0"/>
    </xf>
    <xf numFmtId="0" fontId="33" fillId="3" borderId="20" xfId="0" applyFont="1" applyFill="1" applyBorder="1" applyAlignment="1">
      <alignment horizontal="center" vertical="center" wrapText="1"/>
    </xf>
    <xf numFmtId="0" fontId="33" fillId="3" borderId="22" xfId="0" applyFont="1" applyFill="1" applyBorder="1" applyAlignment="1">
      <alignment horizontal="center" vertical="center" wrapText="1"/>
    </xf>
    <xf numFmtId="0" fontId="33" fillId="3" borderId="21" xfId="0" applyFont="1" applyFill="1" applyBorder="1" applyAlignment="1">
      <alignment horizontal="center" vertical="center" wrapText="1"/>
    </xf>
    <xf numFmtId="0" fontId="33" fillId="3" borderId="39" xfId="0" applyFont="1" applyFill="1" applyBorder="1" applyAlignment="1">
      <alignment horizontal="center" vertical="center" wrapText="1"/>
    </xf>
    <xf numFmtId="0" fontId="35" fillId="0" borderId="0" xfId="0" applyFont="1" applyAlignment="1" applyProtection="1">
      <alignment horizontal="right" vertical="center"/>
      <protection locked="0"/>
    </xf>
    <xf numFmtId="0" fontId="36" fillId="0" borderId="0" xfId="0" applyFont="1" applyAlignment="1">
      <alignment horizontal="right"/>
    </xf>
    <xf numFmtId="49" fontId="16" fillId="0" borderId="4" xfId="0" applyNumberFormat="1" applyFont="1" applyBorder="1" applyAlignment="1" applyProtection="1">
      <alignment horizontal="center" vertical="center" wrapText="1"/>
      <protection locked="0"/>
    </xf>
    <xf numFmtId="49" fontId="16" fillId="0" borderId="9" xfId="0" applyNumberFormat="1" applyFont="1" applyBorder="1" applyAlignment="1" applyProtection="1">
      <alignment horizontal="center" vertical="center" wrapText="1"/>
      <protection locked="0"/>
    </xf>
    <xf numFmtId="0" fontId="18" fillId="0" borderId="0" xfId="0" applyFont="1" applyAlignment="1" applyProtection="1">
      <alignment horizontal="center" vertical="center"/>
      <protection locked="0"/>
    </xf>
    <xf numFmtId="0" fontId="32" fillId="0" borderId="40" xfId="0" applyFont="1" applyBorder="1" applyAlignment="1" applyProtection="1">
      <alignment horizontal="center" vertical="center"/>
      <protection locked="0"/>
    </xf>
    <xf numFmtId="0" fontId="31" fillId="0" borderId="32" xfId="0" applyFont="1" applyBorder="1" applyAlignment="1" applyProtection="1">
      <alignment horizontal="center" vertical="center"/>
      <protection locked="0"/>
    </xf>
    <xf numFmtId="0" fontId="32" fillId="0" borderId="31" xfId="0" applyFont="1" applyBorder="1" applyAlignment="1" applyProtection="1">
      <alignment horizontal="center" vertical="center"/>
      <protection locked="0"/>
    </xf>
    <xf numFmtId="0" fontId="32" fillId="0" borderId="40" xfId="0" applyFont="1" applyBorder="1" applyAlignment="1" applyProtection="1">
      <alignment horizontal="left" vertical="center"/>
      <protection locked="0"/>
    </xf>
    <xf numFmtId="0" fontId="9" fillId="0" borderId="32" xfId="0" applyFont="1" applyBorder="1" applyAlignment="1" applyProtection="1">
      <alignment horizontal="right" vertical="center"/>
      <protection locked="0"/>
    </xf>
    <xf numFmtId="0" fontId="32" fillId="0" borderId="31" xfId="0" applyFont="1" applyBorder="1" applyAlignment="1" applyProtection="1">
      <alignment horizontal="left" vertical="center"/>
      <protection locked="0"/>
    </xf>
    <xf numFmtId="0" fontId="8" fillId="0" borderId="42" xfId="0" applyFont="1" applyBorder="1" applyAlignment="1" applyProtection="1">
      <alignment horizontal="center" textRotation="90"/>
      <protection locked="0"/>
    </xf>
    <xf numFmtId="0" fontId="8" fillId="0" borderId="34" xfId="0" applyFont="1" applyBorder="1" applyAlignment="1" applyProtection="1">
      <alignment horizontal="center" textRotation="90"/>
      <protection locked="0"/>
    </xf>
    <xf numFmtId="0" fontId="8" fillId="0" borderId="33" xfId="0" applyFont="1" applyBorder="1" applyAlignment="1" applyProtection="1">
      <alignment horizontal="center" textRotation="90"/>
      <protection locked="0"/>
    </xf>
    <xf numFmtId="0" fontId="33" fillId="3" borderId="44" xfId="0" applyFont="1" applyFill="1" applyBorder="1" applyAlignment="1">
      <alignment horizontal="center" vertical="center" wrapText="1"/>
    </xf>
    <xf numFmtId="0" fontId="33" fillId="3" borderId="36" xfId="0" applyFont="1" applyFill="1" applyBorder="1" applyAlignment="1">
      <alignment horizontal="center" vertical="center" wrapText="1"/>
    </xf>
    <xf numFmtId="0" fontId="33" fillId="3" borderId="35" xfId="0" applyFont="1" applyFill="1" applyBorder="1" applyAlignment="1">
      <alignment horizontal="center" vertical="center" wrapText="1"/>
    </xf>
    <xf numFmtId="0" fontId="34" fillId="0" borderId="40" xfId="0" applyFont="1" applyBorder="1" applyAlignment="1" applyProtection="1">
      <alignment horizontal="center" vertical="center" wrapText="1"/>
      <protection locked="0"/>
    </xf>
    <xf numFmtId="0" fontId="34" fillId="0" borderId="32" xfId="0" applyFont="1" applyBorder="1" applyAlignment="1">
      <alignment horizontal="center" vertical="center" wrapText="1"/>
    </xf>
    <xf numFmtId="0" fontId="34" fillId="0" borderId="31" xfId="0" applyFont="1" applyBorder="1" applyAlignment="1" applyProtection="1">
      <alignment horizontal="center" vertical="center" wrapText="1"/>
      <protection locked="0"/>
    </xf>
    <xf numFmtId="0" fontId="33" fillId="0" borderId="40" xfId="0" applyFont="1" applyBorder="1" applyAlignment="1" applyProtection="1">
      <alignment horizontal="center" vertical="center" wrapText="1"/>
      <protection locked="0"/>
    </xf>
    <xf numFmtId="0" fontId="33" fillId="0" borderId="31" xfId="0" applyFont="1" applyBorder="1" applyAlignment="1" applyProtection="1">
      <alignment horizontal="center" vertical="center" wrapText="1"/>
      <protection locked="0"/>
    </xf>
    <xf numFmtId="0" fontId="33" fillId="3" borderId="40" xfId="0" applyFont="1" applyFill="1" applyBorder="1" applyAlignment="1">
      <alignment horizontal="center" vertical="center" wrapText="1"/>
    </xf>
    <xf numFmtId="0" fontId="33" fillId="3" borderId="32" xfId="0" applyFont="1" applyFill="1" applyBorder="1" applyAlignment="1">
      <alignment horizontal="center" vertical="center" wrapText="1"/>
    </xf>
    <xf numFmtId="0" fontId="33" fillId="3" borderId="31" xfId="0" applyFont="1" applyFill="1" applyBorder="1" applyAlignment="1">
      <alignment horizontal="center" vertical="center" wrapText="1"/>
    </xf>
    <xf numFmtId="0" fontId="15" fillId="0" borderId="0" xfId="0" applyFont="1" applyAlignment="1" applyProtection="1">
      <alignment horizontal="left" vertical="center"/>
      <protection locked="0"/>
    </xf>
    <xf numFmtId="0" fontId="0" fillId="0" borderId="0" xfId="0" applyAlignment="1">
      <alignment horizontal="center"/>
    </xf>
    <xf numFmtId="0" fontId="15" fillId="0" borderId="0" xfId="0" applyFont="1" applyAlignment="1" applyProtection="1">
      <alignment horizontal="left"/>
      <protection locked="0"/>
    </xf>
    <xf numFmtId="0" fontId="15" fillId="0" borderId="0" xfId="0" applyFont="1" applyAlignment="1" applyProtection="1">
      <alignment horizontal="center"/>
      <protection locked="0"/>
    </xf>
    <xf numFmtId="0" fontId="26" fillId="0" borderId="0" xfId="0" applyFont="1" applyAlignment="1" applyProtection="1">
      <alignment horizontal="left" vertical="center"/>
      <protection locked="0"/>
    </xf>
    <xf numFmtId="49" fontId="26" fillId="0" borderId="0" xfId="0" applyNumberFormat="1" applyFont="1" applyAlignment="1" applyProtection="1">
      <alignment horizontal="left" vertical="center"/>
      <protection locked="0"/>
    </xf>
    <xf numFmtId="0" fontId="9" fillId="0" borderId="45" xfId="0" applyFont="1" applyBorder="1" applyAlignment="1" applyProtection="1">
      <alignment horizontal="center" vertical="center"/>
      <protection locked="0"/>
    </xf>
    <xf numFmtId="0" fontId="37" fillId="0" borderId="1" xfId="0" applyFont="1" applyBorder="1" applyAlignment="1" applyProtection="1">
      <alignment horizontal="center" vertical="center" textRotation="90" wrapText="1"/>
      <protection locked="0"/>
    </xf>
    <xf numFmtId="0" fontId="37" fillId="0" borderId="4" xfId="0" applyFont="1" applyBorder="1" applyAlignment="1" applyProtection="1">
      <alignment horizontal="center" vertical="center" textRotation="90" wrapText="1"/>
      <protection locked="0"/>
    </xf>
    <xf numFmtId="0" fontId="2" fillId="0" borderId="46" xfId="0" applyFont="1" applyBorder="1" applyAlignment="1" applyProtection="1">
      <alignment horizontal="center" vertical="center"/>
      <protection locked="0"/>
    </xf>
    <xf numFmtId="0" fontId="38" fillId="0" borderId="6" xfId="0" applyFont="1" applyBorder="1" applyAlignment="1" applyProtection="1">
      <alignment horizontal="center" vertical="center" textRotation="90" wrapText="1"/>
      <protection locked="0"/>
    </xf>
    <xf numFmtId="0" fontId="38" fillId="0" borderId="9" xfId="0" applyFont="1" applyBorder="1" applyAlignment="1" applyProtection="1">
      <alignment horizontal="center" vertical="center" textRotation="90" wrapText="1"/>
      <protection locked="0"/>
    </xf>
    <xf numFmtId="0" fontId="4" fillId="0" borderId="47" xfId="0" applyFont="1" applyBorder="1" applyAlignment="1" applyProtection="1">
      <alignment horizontal="center" vertical="center"/>
      <protection locked="0"/>
    </xf>
    <xf numFmtId="0" fontId="38" fillId="0" borderId="11" xfId="0" applyFont="1" applyBorder="1" applyAlignment="1" applyProtection="1">
      <alignment horizontal="center" vertical="center" textRotation="90" wrapText="1"/>
      <protection locked="0"/>
    </xf>
    <xf numFmtId="0" fontId="38" fillId="0" borderId="14" xfId="0" applyFont="1" applyBorder="1" applyAlignment="1" applyProtection="1">
      <alignment horizontal="center" vertical="center" textRotation="90" wrapText="1"/>
      <protection locked="0"/>
    </xf>
    <xf numFmtId="49" fontId="16" fillId="0" borderId="2" xfId="0" applyNumberFormat="1"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49" fontId="16" fillId="0" borderId="7" xfId="0" applyNumberFormat="1"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39" fillId="0" borderId="48" xfId="0" applyFont="1" applyBorder="1" applyAlignment="1">
      <alignment horizontal="center" vertical="center"/>
    </xf>
    <xf numFmtId="0" fontId="1" fillId="0" borderId="49" xfId="0" applyFont="1" applyBorder="1" applyAlignment="1">
      <alignment horizontal="center" vertical="center"/>
    </xf>
    <xf numFmtId="0" fontId="33" fillId="0" borderId="39" xfId="0" applyFont="1" applyBorder="1" applyAlignment="1">
      <alignment horizontal="center" vertical="center" wrapText="1"/>
    </xf>
    <xf numFmtId="0" fontId="33" fillId="0" borderId="32" xfId="0" applyFont="1" applyBorder="1" applyAlignment="1">
      <alignment horizontal="center" vertical="center" wrapText="1"/>
    </xf>
    <xf numFmtId="0" fontId="16" fillId="0" borderId="0" xfId="0" applyFont="1" applyProtection="1">
      <protection locked="0"/>
    </xf>
    <xf numFmtId="0" fontId="16" fillId="0" borderId="0" xfId="0" applyFont="1" applyAlignment="1" applyProtection="1">
      <alignment horizontal="right" vertical="center"/>
      <protection locked="0"/>
    </xf>
    <xf numFmtId="0" fontId="38" fillId="0" borderId="4" xfId="0" applyFont="1" applyBorder="1" applyAlignment="1" applyProtection="1">
      <alignment horizontal="center" vertical="center" textRotation="90" wrapText="1"/>
      <protection locked="0"/>
    </xf>
    <xf numFmtId="0" fontId="38" fillId="0" borderId="45" xfId="0" applyFont="1" applyBorder="1" applyAlignment="1" applyProtection="1">
      <alignment horizontal="center" vertical="center" textRotation="90" wrapText="1"/>
      <protection locked="0"/>
    </xf>
    <xf numFmtId="0" fontId="32" fillId="0" borderId="50" xfId="0" applyFont="1" applyBorder="1" applyAlignment="1" applyProtection="1">
      <alignment horizontal="center" vertical="center" textRotation="90" wrapText="1"/>
      <protection locked="0"/>
    </xf>
    <xf numFmtId="0" fontId="38" fillId="0" borderId="46" xfId="0" applyFont="1" applyBorder="1" applyAlignment="1" applyProtection="1">
      <alignment horizontal="center" vertical="center" textRotation="90" wrapText="1"/>
      <protection locked="0"/>
    </xf>
    <xf numFmtId="0" fontId="32" fillId="0" borderId="51" xfId="0" applyFont="1" applyBorder="1" applyAlignment="1" applyProtection="1">
      <alignment horizontal="center" vertical="center" textRotation="90" wrapText="1"/>
      <protection locked="0"/>
    </xf>
    <xf numFmtId="0" fontId="38" fillId="0" borderId="47" xfId="0" applyFont="1" applyBorder="1" applyAlignment="1" applyProtection="1">
      <alignment horizontal="center" vertical="center" textRotation="90" wrapText="1"/>
      <protection locked="0"/>
    </xf>
    <xf numFmtId="0" fontId="32" fillId="0" borderId="52" xfId="0" applyFont="1" applyBorder="1" applyAlignment="1" applyProtection="1">
      <alignment horizontal="center" vertical="center" textRotation="90" wrapText="1"/>
      <protection locked="0"/>
    </xf>
    <xf numFmtId="0" fontId="2" fillId="0" borderId="45" xfId="0" applyFont="1" applyBorder="1" applyAlignment="1" applyProtection="1">
      <alignment horizontal="center" vertical="center" wrapText="1"/>
      <protection locked="0"/>
    </xf>
    <xf numFmtId="0" fontId="1" fillId="0" borderId="50" xfId="0" applyFont="1" applyBorder="1" applyAlignment="1">
      <alignment horizontal="center" vertical="center" wrapText="1"/>
    </xf>
    <xf numFmtId="0" fontId="2" fillId="0" borderId="46" xfId="0" applyFont="1" applyBorder="1" applyAlignment="1" applyProtection="1">
      <alignment horizontal="center" vertical="center" wrapText="1"/>
      <protection locked="0"/>
    </xf>
    <xf numFmtId="0" fontId="1" fillId="0" borderId="51" xfId="0" applyFont="1" applyBorder="1" applyAlignment="1">
      <alignment horizontal="center" vertical="center" wrapText="1"/>
    </xf>
    <xf numFmtId="0" fontId="2" fillId="0" borderId="47" xfId="0" applyFont="1" applyBorder="1" applyAlignment="1" applyProtection="1">
      <alignment horizontal="center" vertical="center" wrapText="1"/>
      <protection locked="0"/>
    </xf>
    <xf numFmtId="0" fontId="1" fillId="0" borderId="52" xfId="0" applyFont="1" applyBorder="1" applyAlignment="1">
      <alignment horizontal="center" vertical="center" wrapText="1"/>
    </xf>
    <xf numFmtId="0" fontId="1" fillId="0" borderId="53" xfId="0" applyFont="1" applyBorder="1" applyAlignment="1">
      <alignment horizontal="center" vertical="center"/>
    </xf>
    <xf numFmtId="0" fontId="1" fillId="0" borderId="54" xfId="0" applyFont="1" applyBorder="1" applyAlignment="1">
      <alignment horizontal="center" vertical="center" wrapText="1"/>
    </xf>
    <xf numFmtId="0" fontId="9" fillId="0" borderId="0" xfId="0" applyFont="1" applyProtection="1">
      <protection locked="0"/>
    </xf>
    <xf numFmtId="0" fontId="18" fillId="0" borderId="0" xfId="0" applyFont="1" applyProtection="1">
      <protection locked="0"/>
    </xf>
    <xf numFmtId="0" fontId="0" fillId="0" borderId="16" xfId="0" applyBorder="1"/>
    <xf numFmtId="0" fontId="9" fillId="0" borderId="29" xfId="0" applyFont="1" applyBorder="1" applyAlignment="1" applyProtection="1">
      <alignment horizontal="center" vertical="center"/>
      <protection locked="0"/>
    </xf>
    <xf numFmtId="0" fontId="9" fillId="0" borderId="19" xfId="0" applyFont="1" applyBorder="1" applyAlignment="1" applyProtection="1">
      <alignment horizontal="center" vertical="center" textRotation="90"/>
      <protection locked="0"/>
    </xf>
    <xf numFmtId="0" fontId="32" fillId="0" borderId="55" xfId="0" applyFont="1" applyBorder="1" applyAlignment="1" applyProtection="1">
      <alignment horizontal="center" vertical="center" textRotation="90" wrapText="1"/>
      <protection locked="0"/>
    </xf>
    <xf numFmtId="0" fontId="32" fillId="0" borderId="38" xfId="0" applyFont="1" applyBorder="1" applyAlignment="1">
      <alignment horizontal="center" vertical="center" textRotation="90" wrapText="1"/>
    </xf>
    <xf numFmtId="0" fontId="32" fillId="0" borderId="56" xfId="0" applyFont="1" applyBorder="1" applyAlignment="1">
      <alignment horizontal="center" vertical="center" textRotation="90" wrapText="1"/>
    </xf>
    <xf numFmtId="0" fontId="40" fillId="3" borderId="26" xfId="0" applyFont="1" applyFill="1" applyBorder="1" applyAlignment="1" applyProtection="1">
      <alignment horizontal="center" vertical="center" wrapText="1"/>
      <protection locked="0"/>
    </xf>
    <xf numFmtId="0" fontId="40" fillId="3" borderId="28" xfId="0" applyFont="1" applyFill="1" applyBorder="1" applyAlignment="1" applyProtection="1">
      <alignment horizontal="center" vertical="center" wrapText="1"/>
      <protection locked="0"/>
    </xf>
    <xf numFmtId="0" fontId="40" fillId="3" borderId="35" xfId="0" applyFont="1" applyFill="1" applyBorder="1" applyAlignment="1" applyProtection="1">
      <alignment horizontal="center" vertical="center" wrapText="1"/>
      <protection locked="0"/>
    </xf>
    <xf numFmtId="0" fontId="41" fillId="3" borderId="57" xfId="0" applyFont="1" applyFill="1" applyBorder="1" applyProtection="1">
      <protection locked="0"/>
    </xf>
    <xf numFmtId="0" fontId="2" fillId="0" borderId="20" xfId="0" applyFont="1" applyBorder="1" applyAlignment="1" applyProtection="1">
      <alignment horizontal="left" vertical="center" wrapText="1"/>
      <protection locked="0"/>
    </xf>
    <xf numFmtId="0" fontId="2" fillId="0" borderId="22"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9" fillId="0" borderId="38" xfId="0" applyFont="1" applyBorder="1" applyAlignment="1" applyProtection="1">
      <alignment horizontal="left" vertical="center"/>
      <protection locked="0"/>
    </xf>
    <xf numFmtId="0" fontId="16" fillId="0" borderId="38" xfId="0" applyFont="1" applyBorder="1" applyAlignment="1" applyProtection="1">
      <alignment horizontal="left" vertical="center"/>
      <protection locked="0"/>
    </xf>
    <xf numFmtId="0" fontId="1" fillId="0" borderId="20" xfId="0" applyFont="1" applyBorder="1" applyAlignment="1" applyProtection="1">
      <alignment horizontal="left" vertical="center" wrapText="1"/>
      <protection locked="0"/>
    </xf>
    <xf numFmtId="0" fontId="1" fillId="0" borderId="22" xfId="0" applyFont="1" applyBorder="1" applyAlignment="1" applyProtection="1">
      <alignment horizontal="left" vertical="center" wrapText="1"/>
      <protection locked="0"/>
    </xf>
    <xf numFmtId="0" fontId="1" fillId="0" borderId="31" xfId="0" applyFont="1" applyBorder="1" applyAlignment="1" applyProtection="1">
      <alignment horizontal="left" vertical="center" wrapText="1"/>
      <protection locked="0"/>
    </xf>
    <xf numFmtId="0" fontId="9" fillId="0" borderId="38" xfId="0" applyFont="1" applyBorder="1" applyAlignment="1" applyProtection="1">
      <alignment horizontal="left" vertical="center" wrapText="1"/>
      <protection locked="0"/>
    </xf>
    <xf numFmtId="0" fontId="40" fillId="3" borderId="20" xfId="0" applyFont="1" applyFill="1" applyBorder="1" applyAlignment="1" applyProtection="1">
      <alignment horizontal="center" vertical="center" wrapText="1"/>
      <protection locked="0"/>
    </xf>
    <xf numFmtId="0" fontId="40" fillId="3" borderId="22" xfId="0" applyFont="1" applyFill="1" applyBorder="1" applyAlignment="1" applyProtection="1">
      <alignment horizontal="center" vertical="center" wrapText="1"/>
      <protection locked="0"/>
    </xf>
    <xf numFmtId="0" fontId="40" fillId="3" borderId="31" xfId="0" applyFont="1" applyFill="1" applyBorder="1" applyAlignment="1" applyProtection="1">
      <alignment horizontal="center" vertical="center" wrapText="1"/>
      <protection locked="0"/>
    </xf>
    <xf numFmtId="0" fontId="9" fillId="3" borderId="38" xfId="0" applyFont="1" applyFill="1" applyBorder="1" applyAlignment="1" applyProtection="1">
      <alignment horizontal="left" vertical="center"/>
      <protection locked="0"/>
    </xf>
    <xf numFmtId="0" fontId="42" fillId="0" borderId="20" xfId="0" applyFont="1" applyBorder="1" applyAlignment="1" applyProtection="1">
      <alignment horizontal="left" vertical="center"/>
      <protection locked="0"/>
    </xf>
    <xf numFmtId="0" fontId="42" fillId="0" borderId="22" xfId="0" applyFont="1" applyBorder="1" applyAlignment="1" applyProtection="1">
      <alignment horizontal="left" vertical="center"/>
      <protection locked="0"/>
    </xf>
    <xf numFmtId="0" fontId="15" fillId="2" borderId="20" xfId="0" applyFont="1" applyFill="1" applyBorder="1" applyAlignment="1">
      <alignment horizontal="left" vertical="center"/>
    </xf>
    <xf numFmtId="0" fontId="15" fillId="2" borderId="22" xfId="0" applyFont="1" applyFill="1" applyBorder="1" applyAlignment="1">
      <alignment horizontal="left" vertical="center"/>
    </xf>
    <xf numFmtId="49" fontId="9" fillId="0" borderId="26" xfId="0" applyNumberFormat="1" applyFont="1" applyBorder="1" applyAlignment="1" applyProtection="1">
      <alignment horizontal="center" vertical="center"/>
      <protection locked="0"/>
    </xf>
    <xf numFmtId="49" fontId="9" fillId="0" borderId="27" xfId="0" applyNumberFormat="1" applyFont="1" applyBorder="1" applyAlignment="1" applyProtection="1">
      <alignment horizontal="center" vertical="center"/>
      <protection locked="0"/>
    </xf>
    <xf numFmtId="0" fontId="15" fillId="0" borderId="26" xfId="0" applyFont="1" applyBorder="1" applyAlignment="1">
      <alignment horizontal="left" vertical="center" wrapText="1"/>
    </xf>
    <xf numFmtId="0" fontId="15" fillId="0" borderId="28" xfId="0" applyFont="1" applyBorder="1" applyAlignment="1">
      <alignment horizontal="left" vertical="center" wrapText="1"/>
    </xf>
    <xf numFmtId="0" fontId="15" fillId="0" borderId="20" xfId="0" applyFont="1" applyBorder="1" applyAlignment="1">
      <alignment horizontal="left" vertical="center"/>
    </xf>
    <xf numFmtId="0" fontId="15" fillId="0" borderId="22" xfId="0" applyFont="1" applyBorder="1" applyAlignment="1">
      <alignment horizontal="left" vertical="center"/>
    </xf>
    <xf numFmtId="0" fontId="15" fillId="2" borderId="0" xfId="0" applyFont="1" applyFill="1" applyAlignment="1">
      <alignment horizontal="left" vertical="center" wrapText="1"/>
    </xf>
    <xf numFmtId="0" fontId="43" fillId="0" borderId="20" xfId="0" applyFont="1" applyBorder="1" applyAlignment="1" applyProtection="1">
      <alignment horizontal="left" vertical="center" wrapText="1"/>
      <protection locked="0"/>
    </xf>
    <xf numFmtId="0" fontId="15" fillId="2" borderId="20" xfId="0" applyFont="1" applyFill="1" applyBorder="1" applyAlignment="1" applyProtection="1">
      <alignment horizontal="left" vertical="center" wrapText="1"/>
      <protection locked="0"/>
    </xf>
    <xf numFmtId="0" fontId="15" fillId="2" borderId="22" xfId="0" applyFont="1" applyFill="1" applyBorder="1" applyAlignment="1" applyProtection="1">
      <alignment horizontal="left" vertical="center" wrapText="1"/>
      <protection locked="0"/>
    </xf>
    <xf numFmtId="49" fontId="9" fillId="0" borderId="23" xfId="0" applyNumberFormat="1" applyFont="1" applyBorder="1" applyAlignment="1" applyProtection="1">
      <alignment horizontal="center" vertical="center"/>
      <protection locked="0"/>
    </xf>
    <xf numFmtId="49" fontId="9" fillId="0" borderId="24" xfId="0" applyNumberFormat="1" applyFont="1" applyBorder="1" applyAlignment="1" applyProtection="1">
      <alignment horizontal="center" vertical="center"/>
      <protection locked="0"/>
    </xf>
    <xf numFmtId="0" fontId="42" fillId="2" borderId="23" xfId="0" applyFont="1" applyFill="1" applyBorder="1" applyAlignment="1" applyProtection="1">
      <alignment horizontal="left" vertical="center"/>
      <protection locked="0"/>
    </xf>
    <xf numFmtId="0" fontId="42" fillId="2" borderId="25" xfId="0" applyFont="1" applyFill="1" applyBorder="1" applyAlignment="1" applyProtection="1">
      <alignment horizontal="left" vertical="center"/>
      <protection locked="0"/>
    </xf>
    <xf numFmtId="0" fontId="44" fillId="2" borderId="58" xfId="0" applyFont="1" applyFill="1" applyBorder="1" applyAlignment="1" applyProtection="1">
      <alignment vertical="center" wrapText="1"/>
      <protection locked="0"/>
    </xf>
    <xf numFmtId="0" fontId="20" fillId="2" borderId="59" xfId="0" applyFont="1" applyFill="1" applyBorder="1" applyAlignment="1" applyProtection="1">
      <alignment vertical="center" wrapText="1"/>
      <protection locked="0"/>
    </xf>
    <xf numFmtId="0" fontId="44" fillId="0" borderId="60" xfId="0" applyFont="1" applyBorder="1" applyAlignment="1" applyProtection="1">
      <alignment vertical="center" wrapText="1"/>
      <protection locked="0"/>
    </xf>
    <xf numFmtId="0" fontId="20" fillId="0" borderId="61" xfId="0" applyFont="1" applyBorder="1" applyAlignment="1" applyProtection="1">
      <alignment vertical="center" wrapText="1"/>
      <protection locked="0"/>
    </xf>
    <xf numFmtId="0" fontId="44" fillId="2" borderId="60" xfId="0" applyFont="1" applyFill="1" applyBorder="1" applyAlignment="1" applyProtection="1">
      <alignment vertical="center" wrapText="1"/>
      <protection locked="0"/>
    </xf>
    <xf numFmtId="0" fontId="20" fillId="2" borderId="61" xfId="0" applyFont="1" applyFill="1" applyBorder="1" applyAlignment="1" applyProtection="1">
      <alignment vertical="center" wrapText="1"/>
      <protection locked="0"/>
    </xf>
    <xf numFmtId="0" fontId="44" fillId="2" borderId="62" xfId="0" applyFont="1" applyFill="1" applyBorder="1" applyAlignment="1" applyProtection="1">
      <alignment vertical="center" wrapText="1"/>
      <protection locked="0"/>
    </xf>
    <xf numFmtId="0" fontId="20" fillId="2" borderId="63" xfId="0" applyFont="1" applyFill="1" applyBorder="1" applyAlignment="1" applyProtection="1">
      <alignment vertical="center" wrapText="1"/>
      <protection locked="0"/>
    </xf>
    <xf numFmtId="49" fontId="17" fillId="2" borderId="64" xfId="0" applyNumberFormat="1" applyFont="1" applyFill="1" applyBorder="1" applyAlignment="1" applyProtection="1">
      <alignment horizontal="center" vertical="center" wrapText="1"/>
      <protection locked="0"/>
    </xf>
    <xf numFmtId="49" fontId="17" fillId="2" borderId="65" xfId="0" applyNumberFormat="1" applyFont="1" applyFill="1" applyBorder="1" applyAlignment="1" applyProtection="1">
      <alignment horizontal="center" vertical="center" wrapText="1"/>
      <protection locked="0"/>
    </xf>
    <xf numFmtId="49" fontId="45" fillId="2" borderId="66" xfId="0" applyNumberFormat="1" applyFont="1" applyFill="1" applyBorder="1" applyAlignment="1" applyProtection="1">
      <alignment horizontal="center" vertical="center" wrapText="1"/>
      <protection locked="0"/>
    </xf>
    <xf numFmtId="49" fontId="46" fillId="2" borderId="10" xfId="0" applyNumberFormat="1" applyFont="1" applyFill="1" applyBorder="1" applyAlignment="1" applyProtection="1">
      <alignment horizontal="center" vertical="center" wrapText="1"/>
      <protection locked="0"/>
    </xf>
    <xf numFmtId="0" fontId="45" fillId="2" borderId="10" xfId="0" applyFont="1" applyFill="1" applyBorder="1" applyAlignment="1" applyProtection="1">
      <alignment horizontal="center" vertical="center"/>
      <protection locked="0"/>
    </xf>
    <xf numFmtId="0" fontId="46" fillId="2" borderId="10" xfId="0" applyFont="1" applyFill="1" applyBorder="1" applyAlignment="1" applyProtection="1">
      <alignment horizontal="center" vertical="center"/>
      <protection locked="0"/>
    </xf>
    <xf numFmtId="0" fontId="45" fillId="2" borderId="10" xfId="0" applyFont="1" applyFill="1" applyBorder="1" applyAlignment="1" applyProtection="1">
      <alignment horizontal="center" vertical="center" wrapText="1"/>
      <protection locked="0"/>
    </xf>
    <xf numFmtId="0" fontId="46" fillId="2" borderId="10" xfId="0" applyFont="1" applyFill="1" applyBorder="1" applyAlignment="1" applyProtection="1">
      <alignment horizontal="center" vertical="center" wrapText="1"/>
      <protection locked="0"/>
    </xf>
    <xf numFmtId="1" fontId="45" fillId="2" borderId="10" xfId="0" applyNumberFormat="1" applyFont="1" applyFill="1" applyBorder="1" applyAlignment="1" applyProtection="1">
      <alignment horizontal="center" vertical="center" wrapText="1"/>
      <protection locked="0"/>
    </xf>
    <xf numFmtId="1" fontId="46" fillId="2" borderId="10" xfId="0" applyNumberFormat="1" applyFont="1" applyFill="1" applyBorder="1" applyAlignment="1" applyProtection="1">
      <alignment horizontal="center" vertical="center" wrapText="1"/>
      <protection locked="0"/>
    </xf>
    <xf numFmtId="0" fontId="9" fillId="0" borderId="21" xfId="0" applyFont="1" applyBorder="1" applyAlignment="1">
      <alignment horizontal="center" vertical="center"/>
    </xf>
    <xf numFmtId="0" fontId="42" fillId="0" borderId="21" xfId="0" applyFont="1" applyBorder="1" applyAlignment="1" applyProtection="1">
      <alignment horizontal="left" vertical="center"/>
      <protection locked="0"/>
    </xf>
    <xf numFmtId="1" fontId="9" fillId="2" borderId="32" xfId="0" applyNumberFormat="1" applyFont="1" applyFill="1" applyBorder="1" applyAlignment="1">
      <alignment horizontal="center" vertical="center" wrapText="1"/>
    </xf>
    <xf numFmtId="1" fontId="9" fillId="2" borderId="21" xfId="0" applyNumberFormat="1" applyFont="1" applyFill="1" applyBorder="1" applyAlignment="1">
      <alignment horizontal="center" vertical="center" wrapText="1"/>
    </xf>
    <xf numFmtId="0" fontId="9" fillId="2" borderId="2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2" xfId="0" applyFont="1" applyFill="1" applyBorder="1" applyAlignment="1" applyProtection="1">
      <alignment horizontal="center" vertical="center"/>
      <protection locked="0"/>
    </xf>
    <xf numFmtId="0" fontId="9" fillId="2" borderId="20" xfId="0" applyFont="1" applyFill="1" applyBorder="1" applyAlignment="1">
      <alignment horizontal="center" vertical="center"/>
    </xf>
    <xf numFmtId="0" fontId="9" fillId="2" borderId="31" xfId="0" applyFont="1" applyFill="1" applyBorder="1" applyAlignment="1">
      <alignment horizontal="center" vertical="center"/>
    </xf>
    <xf numFmtId="0" fontId="15" fillId="2" borderId="21" xfId="0" applyFont="1" applyFill="1" applyBorder="1" applyAlignment="1">
      <alignment horizontal="left" vertical="center"/>
    </xf>
    <xf numFmtId="0" fontId="15" fillId="0" borderId="27" xfId="0" applyFont="1" applyBorder="1" applyAlignment="1">
      <alignment horizontal="left" vertical="center" wrapText="1"/>
    </xf>
    <xf numFmtId="0" fontId="9" fillId="0" borderId="26" xfId="0" applyFont="1" applyBorder="1" applyAlignment="1" applyProtection="1">
      <alignment horizontal="center" vertical="center"/>
      <protection locked="0"/>
    </xf>
    <xf numFmtId="0" fontId="9" fillId="0" borderId="35" xfId="0" applyFont="1" applyBorder="1" applyAlignment="1" applyProtection="1">
      <alignment horizontal="center" vertical="center"/>
      <protection locked="0"/>
    </xf>
    <xf numFmtId="0" fontId="9" fillId="0" borderId="36" xfId="0" applyFont="1" applyBorder="1" applyAlignment="1" applyProtection="1">
      <alignment horizontal="center" vertical="center"/>
      <protection locked="0"/>
    </xf>
    <xf numFmtId="1" fontId="9" fillId="0" borderId="36" xfId="0" applyNumberFormat="1" applyFont="1" applyBorder="1" applyAlignment="1">
      <alignment horizontal="center" vertical="center" wrapText="1"/>
    </xf>
    <xf numFmtId="1" fontId="9" fillId="0" borderId="27" xfId="0" applyNumberFormat="1" applyFont="1" applyBorder="1" applyAlignment="1">
      <alignment horizontal="center" vertical="center" wrapText="1"/>
    </xf>
    <xf numFmtId="0" fontId="15" fillId="0" borderId="21" xfId="0" applyFont="1" applyBorder="1" applyAlignment="1">
      <alignment horizontal="left" vertical="center"/>
    </xf>
    <xf numFmtId="1" fontId="9" fillId="0" borderId="0" xfId="0" applyNumberFormat="1" applyFont="1" applyAlignment="1">
      <alignment horizontal="center" vertical="center" wrapText="1"/>
    </xf>
    <xf numFmtId="0" fontId="9" fillId="0" borderId="21" xfId="0" applyFont="1" applyBorder="1" applyAlignment="1" applyProtection="1">
      <alignment vertical="center"/>
      <protection locked="0"/>
    </xf>
    <xf numFmtId="0" fontId="15" fillId="2" borderId="21" xfId="0" applyFont="1" applyFill="1" applyBorder="1" applyAlignment="1" applyProtection="1">
      <alignment horizontal="left" vertical="center" wrapText="1"/>
      <protection locked="0"/>
    </xf>
    <xf numFmtId="0" fontId="9" fillId="2" borderId="32" xfId="0" applyFont="1" applyFill="1" applyBorder="1" applyAlignment="1" applyProtection="1">
      <alignment horizontal="center" vertical="center" wrapText="1"/>
      <protection locked="0"/>
    </xf>
    <xf numFmtId="0" fontId="9" fillId="2" borderId="21"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left" vertical="center"/>
      <protection locked="0"/>
    </xf>
    <xf numFmtId="0" fontId="9" fillId="0" borderId="33" xfId="0" applyFont="1" applyBorder="1" applyAlignment="1" applyProtection="1">
      <alignment horizontal="center" vertical="center"/>
      <protection locked="0"/>
    </xf>
    <xf numFmtId="0" fontId="9" fillId="0" borderId="34" xfId="0" applyFont="1" applyBorder="1" applyAlignment="1" applyProtection="1">
      <alignment horizontal="center" vertical="center"/>
      <protection locked="0"/>
    </xf>
    <xf numFmtId="0" fontId="20" fillId="2" borderId="67" xfId="0" applyFont="1" applyFill="1" applyBorder="1" applyAlignment="1" applyProtection="1">
      <alignment vertical="center" wrapText="1"/>
      <protection locked="0"/>
    </xf>
    <xf numFmtId="1" fontId="16" fillId="0" borderId="58" xfId="0" applyNumberFormat="1" applyFont="1" applyBorder="1" applyAlignment="1">
      <alignment horizontal="center" vertical="center" wrapText="1"/>
    </xf>
    <xf numFmtId="1" fontId="16" fillId="0" borderId="68" xfId="0" applyNumberFormat="1" applyFont="1" applyBorder="1" applyAlignment="1">
      <alignment horizontal="center" vertical="center" wrapText="1"/>
    </xf>
    <xf numFmtId="0" fontId="20" fillId="0" borderId="69" xfId="0" applyFont="1" applyBorder="1" applyAlignment="1" applyProtection="1">
      <alignment vertical="center" wrapText="1"/>
      <protection locked="0"/>
    </xf>
    <xf numFmtId="1" fontId="47" fillId="0" borderId="60" xfId="0" applyNumberFormat="1" applyFont="1" applyBorder="1" applyAlignment="1">
      <alignment horizontal="center" vertical="center" wrapText="1"/>
    </xf>
    <xf numFmtId="1" fontId="47" fillId="0" borderId="70" xfId="0" applyNumberFormat="1" applyFont="1" applyBorder="1" applyAlignment="1">
      <alignment horizontal="center" vertical="center" wrapText="1"/>
    </xf>
    <xf numFmtId="0" fontId="20" fillId="2" borderId="69" xfId="0" applyFont="1" applyFill="1" applyBorder="1" applyAlignment="1" applyProtection="1">
      <alignment vertical="center" wrapText="1"/>
      <protection locked="0"/>
    </xf>
    <xf numFmtId="1" fontId="16" fillId="0" borderId="60" xfId="0" applyNumberFormat="1" applyFont="1" applyBorder="1" applyAlignment="1">
      <alignment horizontal="center" vertical="center" wrapText="1"/>
    </xf>
    <xf numFmtId="1" fontId="16" fillId="0" borderId="70" xfId="0" applyNumberFormat="1" applyFont="1" applyBorder="1" applyAlignment="1">
      <alignment horizontal="center" vertical="center" wrapText="1"/>
    </xf>
    <xf numFmtId="1" fontId="16" fillId="0" borderId="71" xfId="0" applyNumberFormat="1" applyFont="1" applyBorder="1" applyAlignment="1">
      <alignment horizontal="center" vertical="center" wrapText="1"/>
    </xf>
    <xf numFmtId="0" fontId="20" fillId="2" borderId="72" xfId="0" applyFont="1" applyFill="1" applyBorder="1" applyAlignment="1" applyProtection="1">
      <alignment vertical="center" wrapText="1"/>
      <protection locked="0"/>
    </xf>
    <xf numFmtId="1" fontId="16" fillId="0" borderId="73" xfId="0" applyNumberFormat="1" applyFont="1" applyBorder="1" applyAlignment="1">
      <alignment horizontal="center" vertical="center" wrapText="1"/>
    </xf>
    <xf numFmtId="1" fontId="16" fillId="0" borderId="74" xfId="0" applyNumberFormat="1" applyFont="1" applyBorder="1" applyAlignment="1">
      <alignment horizontal="center" vertical="center" wrapText="1"/>
    </xf>
    <xf numFmtId="49" fontId="17" fillId="2" borderId="75" xfId="0" applyNumberFormat="1" applyFont="1" applyFill="1" applyBorder="1" applyAlignment="1" applyProtection="1">
      <alignment horizontal="center" vertical="center" wrapText="1"/>
      <protection locked="0"/>
    </xf>
    <xf numFmtId="1" fontId="46" fillId="2" borderId="76" xfId="0" applyNumberFormat="1" applyFont="1" applyFill="1" applyBorder="1" applyAlignment="1" applyProtection="1">
      <alignment horizontal="center" vertical="center" wrapText="1"/>
      <protection locked="0"/>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2" borderId="39"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22" xfId="0" applyFont="1" applyFill="1" applyBorder="1" applyAlignment="1" applyProtection="1">
      <alignment horizontal="center" vertical="center" wrapText="1"/>
      <protection locked="0"/>
    </xf>
    <xf numFmtId="0" fontId="9" fillId="0" borderId="43"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36" xfId="0" applyFont="1" applyBorder="1" applyAlignment="1" applyProtection="1">
      <alignment horizontal="center" vertical="center" wrapText="1"/>
      <protection locked="0"/>
    </xf>
    <xf numFmtId="0" fontId="9" fillId="0" borderId="28"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9" fillId="0" borderId="0" xfId="0" applyFont="1" applyAlignment="1" applyProtection="1">
      <alignment horizontal="center" vertical="center" wrapText="1"/>
      <protection locked="0"/>
    </xf>
    <xf numFmtId="0" fontId="9" fillId="0" borderId="39" xfId="0" applyFont="1" applyBorder="1" applyAlignment="1" applyProtection="1">
      <alignment vertical="center"/>
      <protection locked="0"/>
    </xf>
    <xf numFmtId="0" fontId="9" fillId="0" borderId="40" xfId="0" applyFont="1" applyBorder="1" applyAlignment="1" applyProtection="1">
      <alignment vertical="center"/>
      <protection locked="0"/>
    </xf>
    <xf numFmtId="0" fontId="9" fillId="0" borderId="22" xfId="0" applyFont="1" applyBorder="1" applyAlignment="1" applyProtection="1">
      <alignment vertical="center"/>
      <protection locked="0"/>
    </xf>
    <xf numFmtId="0" fontId="9" fillId="0" borderId="39" xfId="0" applyFont="1" applyBorder="1" applyAlignment="1" applyProtection="1">
      <alignment horizontal="center" vertical="center" wrapText="1"/>
      <protection locked="0"/>
    </xf>
    <xf numFmtId="0" fontId="9" fillId="0" borderId="40" xfId="0" applyFont="1" applyBorder="1" applyAlignment="1" applyProtection="1">
      <alignment horizontal="center" vertical="center" wrapText="1"/>
      <protection locked="0"/>
    </xf>
    <xf numFmtId="0" fontId="9" fillId="2" borderId="39" xfId="0" applyFont="1" applyFill="1" applyBorder="1" applyAlignment="1" applyProtection="1">
      <alignment horizontal="center" vertical="center" wrapText="1"/>
      <protection locked="0"/>
    </xf>
    <xf numFmtId="0" fontId="9" fillId="2" borderId="40" xfId="0" applyFont="1" applyFill="1" applyBorder="1" applyAlignment="1" applyProtection="1">
      <alignment horizontal="center" vertical="center" wrapText="1"/>
      <protection locked="0"/>
    </xf>
    <xf numFmtId="0" fontId="9" fillId="0" borderId="41" xfId="0" applyFont="1" applyBorder="1" applyAlignment="1" applyProtection="1">
      <alignment horizontal="center" vertical="center"/>
      <protection locked="0"/>
    </xf>
    <xf numFmtId="0" fontId="9" fillId="0" borderId="42" xfId="0" applyFont="1" applyBorder="1" applyAlignment="1" applyProtection="1">
      <alignment horizontal="center" vertical="center"/>
      <protection locked="0"/>
    </xf>
    <xf numFmtId="0" fontId="9" fillId="0" borderId="25" xfId="0" applyFont="1" applyBorder="1" applyAlignment="1" applyProtection="1">
      <alignment horizontal="center" vertical="center"/>
      <protection locked="0"/>
    </xf>
    <xf numFmtId="1" fontId="16" fillId="0" borderId="77" xfId="0" applyNumberFormat="1" applyFont="1" applyBorder="1" applyAlignment="1">
      <alignment horizontal="center" vertical="center" wrapText="1"/>
    </xf>
    <xf numFmtId="1" fontId="16" fillId="0" borderId="78" xfId="0" applyNumberFormat="1" applyFont="1" applyBorder="1" applyAlignment="1">
      <alignment horizontal="center" vertical="center" wrapText="1"/>
    </xf>
    <xf numFmtId="1" fontId="16" fillId="0" borderId="4" xfId="0" applyNumberFormat="1" applyFont="1" applyBorder="1" applyAlignment="1">
      <alignment horizontal="center" vertical="center" wrapText="1"/>
    </xf>
    <xf numFmtId="1" fontId="16" fillId="0" borderId="45" xfId="0" applyNumberFormat="1" applyFont="1" applyBorder="1" applyAlignment="1">
      <alignment horizontal="center" vertical="center" wrapText="1"/>
    </xf>
    <xf numFmtId="1" fontId="16" fillId="0" borderId="59" xfId="0" applyNumberFormat="1" applyFont="1" applyBorder="1" applyAlignment="1">
      <alignment horizontal="center" vertical="center" wrapText="1"/>
    </xf>
    <xf numFmtId="1" fontId="47" fillId="0" borderId="79" xfId="0" applyNumberFormat="1" applyFont="1" applyBorder="1" applyAlignment="1">
      <alignment horizontal="center" vertical="center" wrapText="1"/>
    </xf>
    <xf numFmtId="1" fontId="47" fillId="0" borderId="80" xfId="0" applyNumberFormat="1" applyFont="1" applyBorder="1" applyAlignment="1">
      <alignment horizontal="center" vertical="center" wrapText="1"/>
    </xf>
    <xf numFmtId="1" fontId="47" fillId="0" borderId="9" xfId="0" applyNumberFormat="1" applyFont="1" applyBorder="1" applyAlignment="1">
      <alignment horizontal="center" vertical="center" wrapText="1"/>
    </xf>
    <xf numFmtId="1" fontId="47" fillId="0" borderId="46" xfId="0" applyNumberFormat="1" applyFont="1" applyBorder="1" applyAlignment="1">
      <alignment horizontal="center" vertical="center" wrapText="1"/>
    </xf>
    <xf numFmtId="1" fontId="47" fillId="0" borderId="61" xfId="0" applyNumberFormat="1" applyFont="1" applyBorder="1" applyAlignment="1">
      <alignment horizontal="center" vertical="center" wrapText="1"/>
    </xf>
    <xf numFmtId="1" fontId="16" fillId="0" borderId="79" xfId="0" applyNumberFormat="1" applyFont="1" applyBorder="1" applyAlignment="1">
      <alignment horizontal="center" vertical="center" wrapText="1"/>
    </xf>
    <xf numFmtId="1" fontId="16" fillId="0" borderId="80" xfId="0" applyNumberFormat="1" applyFont="1" applyBorder="1" applyAlignment="1">
      <alignment horizontal="center" vertical="center" wrapText="1"/>
    </xf>
    <xf numFmtId="1" fontId="16" fillId="0" borderId="9" xfId="0" applyNumberFormat="1" applyFont="1" applyBorder="1" applyAlignment="1">
      <alignment horizontal="center" vertical="center" wrapText="1"/>
    </xf>
    <xf numFmtId="1" fontId="16" fillId="0" borderId="46" xfId="0" applyNumberFormat="1" applyFont="1" applyBorder="1" applyAlignment="1">
      <alignment horizontal="center" vertical="center" wrapText="1"/>
    </xf>
    <xf numFmtId="1" fontId="16" fillId="0" borderId="61" xfId="0" applyNumberFormat="1" applyFont="1" applyBorder="1" applyAlignment="1">
      <alignment horizontal="center" vertical="center" wrapText="1"/>
    </xf>
    <xf numFmtId="1" fontId="16" fillId="0" borderId="81" xfId="0" applyNumberFormat="1" applyFont="1" applyBorder="1" applyAlignment="1">
      <alignment horizontal="center" vertical="center" wrapText="1"/>
    </xf>
    <xf numFmtId="1" fontId="16" fillId="0" borderId="82" xfId="0" applyNumberFormat="1" applyFont="1" applyBorder="1" applyAlignment="1">
      <alignment horizontal="center" vertical="center" wrapText="1"/>
    </xf>
    <xf numFmtId="1" fontId="16" fillId="0" borderId="14" xfId="0" applyNumberFormat="1" applyFont="1" applyBorder="1" applyAlignment="1">
      <alignment horizontal="center" vertical="center" wrapText="1"/>
    </xf>
    <xf numFmtId="1" fontId="16" fillId="0" borderId="47" xfId="0" applyNumberFormat="1" applyFont="1" applyBorder="1" applyAlignment="1">
      <alignment horizontal="center" vertical="center" wrapText="1"/>
    </xf>
    <xf numFmtId="1" fontId="16" fillId="0" borderId="63" xfId="0" applyNumberFormat="1" applyFont="1" applyBorder="1" applyAlignment="1">
      <alignment horizontal="center" vertical="center" wrapText="1"/>
    </xf>
    <xf numFmtId="0" fontId="34" fillId="2" borderId="20" xfId="0" applyFont="1" applyFill="1" applyBorder="1" applyAlignment="1">
      <alignment horizontal="center" vertical="center" wrapText="1"/>
    </xf>
    <xf numFmtId="0" fontId="34" fillId="2" borderId="22" xfId="0" applyFont="1" applyFill="1" applyBorder="1" applyAlignment="1" applyProtection="1">
      <alignment horizontal="center" vertical="center" wrapText="1"/>
      <protection locked="0"/>
    </xf>
    <xf numFmtId="0" fontId="34" fillId="2" borderId="21" xfId="0" applyFont="1" applyFill="1" applyBorder="1" applyAlignment="1" applyProtection="1">
      <alignment horizontal="center" vertical="center" wrapText="1"/>
      <protection locked="0"/>
    </xf>
    <xf numFmtId="0" fontId="34" fillId="2" borderId="39" xfId="0" applyFont="1" applyFill="1" applyBorder="1" applyAlignment="1">
      <alignment horizontal="center" vertical="center" wrapText="1"/>
    </xf>
    <xf numFmtId="0" fontId="9" fillId="0" borderId="27" xfId="0" applyFont="1" applyBorder="1" applyAlignment="1" applyProtection="1">
      <alignment horizontal="center" vertical="center" wrapText="1"/>
      <protection locked="0"/>
    </xf>
    <xf numFmtId="0" fontId="34" fillId="0" borderId="26" xfId="0" applyFont="1" applyBorder="1" applyAlignment="1">
      <alignment horizontal="center" vertical="center" wrapText="1"/>
    </xf>
    <xf numFmtId="0" fontId="34" fillId="0" borderId="28" xfId="0" applyFont="1" applyBorder="1" applyAlignment="1" applyProtection="1">
      <alignment horizontal="center" vertical="center" wrapText="1"/>
      <protection locked="0"/>
    </xf>
    <xf numFmtId="0" fontId="34" fillId="0" borderId="27" xfId="0" applyFont="1" applyBorder="1" applyAlignment="1" applyProtection="1">
      <alignment horizontal="center" vertical="center" wrapText="1"/>
      <protection locked="0"/>
    </xf>
    <xf numFmtId="0" fontId="34" fillId="0" borderId="43" xfId="0" applyFont="1" applyBorder="1" applyAlignment="1">
      <alignment horizontal="center" vertical="center" wrapText="1"/>
    </xf>
    <xf numFmtId="0" fontId="34" fillId="0" borderId="0" xfId="0" applyFont="1" applyAlignment="1">
      <alignment horizontal="center" vertical="center" wrapText="1"/>
    </xf>
    <xf numFmtId="0" fontId="34" fillId="0" borderId="0" xfId="0" applyFont="1" applyAlignment="1" applyProtection="1">
      <alignment horizontal="center" vertical="center" wrapText="1"/>
      <protection locked="0"/>
    </xf>
    <xf numFmtId="0" fontId="33" fillId="0" borderId="20" xfId="0" applyFont="1" applyBorder="1" applyAlignment="1" applyProtection="1">
      <alignment horizontal="center" vertical="center" wrapText="1"/>
      <protection locked="0"/>
    </xf>
    <xf numFmtId="0" fontId="33" fillId="0" borderId="39" xfId="0" applyFont="1" applyBorder="1" applyAlignment="1" applyProtection="1">
      <alignment horizontal="center" vertical="center" wrapText="1"/>
      <protection locked="0"/>
    </xf>
    <xf numFmtId="0" fontId="34" fillId="0" borderId="20" xfId="0" applyFont="1" applyBorder="1" applyAlignment="1" applyProtection="1">
      <alignment horizontal="center" vertical="center" wrapText="1"/>
      <protection locked="0"/>
    </xf>
    <xf numFmtId="0" fontId="34" fillId="0" borderId="39" xfId="0" applyFont="1" applyBorder="1" applyAlignment="1" applyProtection="1">
      <alignment horizontal="center" vertical="center" wrapText="1"/>
      <protection locked="0"/>
    </xf>
    <xf numFmtId="0" fontId="34" fillId="2" borderId="20" xfId="0" applyFont="1" applyFill="1" applyBorder="1" applyAlignment="1" applyProtection="1">
      <alignment horizontal="center" vertical="center" wrapText="1"/>
      <protection locked="0"/>
    </xf>
    <xf numFmtId="0" fontId="34" fillId="2" borderId="39" xfId="0" applyFont="1" applyFill="1" applyBorder="1" applyAlignment="1" applyProtection="1">
      <alignment horizontal="center" vertical="center" wrapText="1"/>
      <protection locked="0"/>
    </xf>
    <xf numFmtId="0" fontId="34" fillId="0" borderId="23" xfId="0" applyFont="1" applyBorder="1" applyAlignment="1" applyProtection="1">
      <alignment horizontal="center" vertical="center" wrapText="1"/>
      <protection locked="0"/>
    </xf>
    <xf numFmtId="0" fontId="34" fillId="0" borderId="25" xfId="0" applyFont="1" applyBorder="1" applyAlignment="1" applyProtection="1">
      <alignment horizontal="center" vertical="center" wrapText="1"/>
      <protection locked="0"/>
    </xf>
    <xf numFmtId="0" fontId="34" fillId="0" borderId="24" xfId="0" applyFont="1" applyBorder="1" applyAlignment="1" applyProtection="1">
      <alignment horizontal="center" vertical="center" wrapText="1"/>
      <protection locked="0"/>
    </xf>
    <xf numFmtId="0" fontId="34" fillId="0" borderId="41" xfId="0" applyFont="1" applyBorder="1" applyAlignment="1" applyProtection="1">
      <alignment horizontal="center" vertical="center" wrapText="1"/>
      <protection locked="0"/>
    </xf>
    <xf numFmtId="1" fontId="16" fillId="0" borderId="3" xfId="0" applyNumberFormat="1" applyFont="1" applyBorder="1" applyAlignment="1">
      <alignment horizontal="center" vertical="center" wrapText="1"/>
    </xf>
    <xf numFmtId="1" fontId="16" fillId="0" borderId="2" xfId="0" applyNumberFormat="1" applyFont="1" applyBorder="1" applyAlignment="1">
      <alignment horizontal="center" vertical="center" wrapText="1"/>
    </xf>
    <xf numFmtId="1" fontId="33" fillId="0" borderId="83" xfId="0" applyNumberFormat="1" applyFont="1" applyBorder="1" applyAlignment="1">
      <alignment horizontal="center" vertical="center" wrapText="1"/>
    </xf>
    <xf numFmtId="1" fontId="33" fillId="0" borderId="59" xfId="0" applyNumberFormat="1" applyFont="1" applyBorder="1" applyAlignment="1">
      <alignment horizontal="center" vertical="center" wrapText="1"/>
    </xf>
    <xf numFmtId="1" fontId="33" fillId="0" borderId="68" xfId="0" applyNumberFormat="1" applyFont="1" applyBorder="1" applyAlignment="1">
      <alignment horizontal="center" vertical="center" wrapText="1"/>
    </xf>
    <xf numFmtId="1" fontId="39" fillId="0" borderId="77" xfId="0" applyNumberFormat="1" applyFont="1" applyBorder="1" applyAlignment="1">
      <alignment horizontal="center" vertical="center" wrapText="1"/>
    </xf>
    <xf numFmtId="1" fontId="47" fillId="0" borderId="8" xfId="0" applyNumberFormat="1" applyFont="1" applyBorder="1" applyAlignment="1">
      <alignment horizontal="center" vertical="center" wrapText="1"/>
    </xf>
    <xf numFmtId="1" fontId="47" fillId="0" borderId="7" xfId="0" applyNumberFormat="1" applyFont="1" applyBorder="1" applyAlignment="1">
      <alignment horizontal="center" vertical="center" wrapText="1"/>
    </xf>
    <xf numFmtId="1" fontId="47" fillId="0" borderId="71" xfId="0" applyNumberFormat="1" applyFont="1" applyBorder="1" applyAlignment="1">
      <alignment horizontal="center" vertical="center" wrapText="1"/>
    </xf>
    <xf numFmtId="1" fontId="16" fillId="0" borderId="8" xfId="0" applyNumberFormat="1" applyFont="1" applyBorder="1" applyAlignment="1">
      <alignment horizontal="center" vertical="center" wrapText="1"/>
    </xf>
    <xf numFmtId="1" fontId="16" fillId="0" borderId="7" xfId="0" applyNumberFormat="1" applyFont="1" applyBorder="1" applyAlignment="1">
      <alignment horizontal="center" vertical="center" wrapText="1"/>
    </xf>
    <xf numFmtId="1" fontId="16" fillId="0" borderId="13" xfId="0" applyNumberFormat="1" applyFont="1" applyBorder="1" applyAlignment="1">
      <alignment horizontal="center" vertical="center" wrapText="1"/>
    </xf>
    <xf numFmtId="1" fontId="16" fillId="0" borderId="12" xfId="0" applyNumberFormat="1" applyFont="1" applyBorder="1" applyAlignment="1">
      <alignment horizontal="center" vertical="center" wrapText="1"/>
    </xf>
    <xf numFmtId="49" fontId="17" fillId="2" borderId="84" xfId="0" applyNumberFormat="1" applyFont="1" applyFill="1" applyBorder="1" applyAlignment="1" applyProtection="1">
      <alignment horizontal="center" vertical="center" wrapText="1"/>
      <protection locked="0"/>
    </xf>
    <xf numFmtId="1" fontId="46" fillId="2" borderId="85" xfId="0" applyNumberFormat="1" applyFont="1" applyFill="1" applyBorder="1" applyAlignment="1" applyProtection="1">
      <alignment horizontal="center" vertical="center" wrapText="1"/>
      <protection locked="0"/>
    </xf>
    <xf numFmtId="0" fontId="34" fillId="2" borderId="40" xfId="0" applyFont="1" applyFill="1" applyBorder="1" applyAlignment="1" applyProtection="1">
      <alignment horizontal="center" vertical="center" wrapText="1"/>
      <protection locked="0"/>
    </xf>
    <xf numFmtId="0" fontId="34" fillId="2" borderId="32" xfId="0" applyFont="1" applyFill="1" applyBorder="1" applyAlignment="1">
      <alignment horizontal="center" vertical="center" wrapText="1"/>
    </xf>
    <xf numFmtId="0" fontId="34" fillId="2" borderId="31" xfId="0" applyFont="1" applyFill="1" applyBorder="1" applyAlignment="1" applyProtection="1">
      <alignment horizontal="center" vertical="center" wrapText="1"/>
      <protection locked="0"/>
    </xf>
    <xf numFmtId="0" fontId="34" fillId="0" borderId="44" xfId="0" applyFont="1" applyBorder="1" applyAlignment="1" applyProtection="1">
      <alignment horizontal="center" vertical="center" wrapText="1"/>
      <protection locked="0"/>
    </xf>
    <xf numFmtId="0" fontId="34" fillId="0" borderId="36" xfId="0" applyFont="1" applyBorder="1" applyAlignment="1">
      <alignment horizontal="center" vertical="center" wrapText="1"/>
    </xf>
    <xf numFmtId="0" fontId="34" fillId="0" borderId="35" xfId="0" applyFont="1" applyBorder="1" applyAlignment="1" applyProtection="1">
      <alignment horizontal="center" vertical="center" wrapText="1"/>
      <protection locked="0"/>
    </xf>
    <xf numFmtId="0" fontId="33" fillId="0" borderId="32" xfId="0" applyFont="1" applyBorder="1" applyAlignment="1" applyProtection="1">
      <alignment horizontal="center" vertical="center" wrapText="1"/>
      <protection locked="0"/>
    </xf>
    <xf numFmtId="0" fontId="34" fillId="0" borderId="32" xfId="0" applyFont="1" applyBorder="1" applyAlignment="1" applyProtection="1">
      <alignment horizontal="center" vertical="center" wrapText="1"/>
      <protection locked="0"/>
    </xf>
    <xf numFmtId="0" fontId="34" fillId="2" borderId="32" xfId="0" applyFont="1" applyFill="1" applyBorder="1" applyAlignment="1" applyProtection="1">
      <alignment horizontal="center" vertical="center" wrapText="1"/>
      <protection locked="0"/>
    </xf>
    <xf numFmtId="0" fontId="34" fillId="0" borderId="42" xfId="0" applyFont="1" applyBorder="1" applyAlignment="1" applyProtection="1">
      <alignment horizontal="center" vertical="center" wrapText="1"/>
      <protection locked="0"/>
    </xf>
    <xf numFmtId="0" fontId="34" fillId="0" borderId="34" xfId="0" applyFont="1" applyBorder="1" applyAlignment="1" applyProtection="1">
      <alignment horizontal="center" vertical="center" wrapText="1"/>
      <protection locked="0"/>
    </xf>
    <xf numFmtId="0" fontId="34" fillId="0" borderId="33" xfId="0" applyFont="1" applyBorder="1" applyAlignment="1" applyProtection="1">
      <alignment horizontal="center" vertical="center" wrapText="1"/>
      <protection locked="0"/>
    </xf>
    <xf numFmtId="1" fontId="39" fillId="0" borderId="58" xfId="0" applyNumberFormat="1" applyFont="1" applyBorder="1" applyAlignment="1">
      <alignment horizontal="center" vertical="center" wrapText="1"/>
    </xf>
    <xf numFmtId="1" fontId="33" fillId="0" borderId="78" xfId="0" applyNumberFormat="1" applyFont="1" applyBorder="1" applyAlignment="1">
      <alignment horizontal="center" vertical="center" wrapText="1"/>
    </xf>
    <xf numFmtId="1" fontId="33" fillId="0" borderId="67" xfId="0" applyNumberFormat="1" applyFont="1" applyBorder="1" applyAlignment="1">
      <alignment horizontal="center" vertical="center" wrapText="1"/>
    </xf>
    <xf numFmtId="1" fontId="47" fillId="0" borderId="69" xfId="0" applyNumberFormat="1" applyFont="1" applyBorder="1" applyAlignment="1">
      <alignment horizontal="center" vertical="center" wrapText="1"/>
    </xf>
    <xf numFmtId="1" fontId="16" fillId="0" borderId="6" xfId="0" applyNumberFormat="1" applyFont="1" applyBorder="1" applyAlignment="1">
      <alignment horizontal="center" vertical="center" wrapText="1"/>
    </xf>
    <xf numFmtId="1" fontId="16" fillId="0" borderId="69" xfId="0" applyNumberFormat="1" applyFont="1" applyBorder="1" applyAlignment="1">
      <alignment horizontal="center" vertical="center" wrapText="1"/>
    </xf>
    <xf numFmtId="1" fontId="16" fillId="0" borderId="62" xfId="0" applyNumberFormat="1" applyFont="1" applyBorder="1" applyAlignment="1">
      <alignment horizontal="center" vertical="center" wrapText="1"/>
    </xf>
    <xf numFmtId="1" fontId="16" fillId="0" borderId="72" xfId="0" applyNumberFormat="1" applyFont="1" applyBorder="1" applyAlignment="1">
      <alignment horizontal="center" vertical="center" wrapText="1"/>
    </xf>
    <xf numFmtId="49" fontId="45" fillId="2" borderId="10" xfId="0" applyNumberFormat="1" applyFont="1" applyFill="1" applyBorder="1" applyAlignment="1" applyProtection="1">
      <alignment horizontal="center" vertical="center" wrapText="1"/>
      <protection locked="0"/>
    </xf>
    <xf numFmtId="1" fontId="33" fillId="0" borderId="77" xfId="0" applyNumberFormat="1" applyFont="1" applyBorder="1" applyAlignment="1">
      <alignment horizontal="center" vertical="center" wrapText="1"/>
    </xf>
    <xf numFmtId="1" fontId="33" fillId="0" borderId="58" xfId="0" applyNumberFormat="1" applyFont="1" applyBorder="1" applyAlignment="1">
      <alignment horizontal="center" vertical="center" wrapText="1"/>
    </xf>
    <xf numFmtId="1" fontId="17" fillId="2" borderId="86" xfId="0" applyNumberFormat="1" applyFont="1" applyFill="1" applyBorder="1" applyAlignment="1" applyProtection="1">
      <alignment horizontal="center" vertical="center" wrapText="1"/>
      <protection locked="0"/>
    </xf>
    <xf numFmtId="1" fontId="17" fillId="2" borderId="65" xfId="0" applyNumberFormat="1" applyFont="1" applyFill="1" applyBorder="1" applyAlignment="1" applyProtection="1">
      <alignment horizontal="center" vertical="center" wrapText="1"/>
      <protection locked="0"/>
    </xf>
    <xf numFmtId="0" fontId="46" fillId="2" borderId="85" xfId="0" applyFont="1" applyFill="1" applyBorder="1" applyAlignment="1" applyProtection="1">
      <alignment horizontal="center" vertical="center" wrapText="1"/>
      <protection locked="0"/>
    </xf>
    <xf numFmtId="1" fontId="15" fillId="0" borderId="87" xfId="0" applyNumberFormat="1" applyFont="1" applyBorder="1" applyAlignment="1" applyProtection="1">
      <alignment horizontal="left" vertical="center" wrapText="1"/>
      <protection locked="0"/>
    </xf>
    <xf numFmtId="1" fontId="15" fillId="0" borderId="10" xfId="0" applyNumberFormat="1" applyFont="1" applyBorder="1" applyAlignment="1" applyProtection="1">
      <alignment horizontal="left" vertical="center" wrapText="1"/>
      <protection locked="0"/>
    </xf>
    <xf numFmtId="0" fontId="2" fillId="0" borderId="20" xfId="0" applyFont="1" applyBorder="1" applyAlignment="1" applyProtection="1">
      <alignment horizontal="left" vertical="center"/>
      <protection locked="0"/>
    </xf>
    <xf numFmtId="0" fontId="2" fillId="0" borderId="22"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33" fillId="0" borderId="22" xfId="0" applyFont="1" applyBorder="1" applyAlignment="1" applyProtection="1">
      <alignment horizontal="center" vertical="center"/>
      <protection locked="0"/>
    </xf>
    <xf numFmtId="0" fontId="33" fillId="0" borderId="31" xfId="0" applyFont="1" applyBorder="1" applyAlignment="1" applyProtection="1">
      <alignment horizontal="center" vertical="center"/>
      <protection locked="0"/>
    </xf>
    <xf numFmtId="0" fontId="34" fillId="0" borderId="22" xfId="0" applyFont="1" applyBorder="1" applyAlignment="1" applyProtection="1">
      <alignment horizontal="center" vertical="center"/>
      <protection locked="0"/>
    </xf>
    <xf numFmtId="0" fontId="34" fillId="0" borderId="31" xfId="0" applyFont="1" applyBorder="1" applyAlignment="1" applyProtection="1">
      <alignment horizontal="center" vertical="center"/>
      <protection locked="0"/>
    </xf>
    <xf numFmtId="0" fontId="2" fillId="0" borderId="26" xfId="0" applyFont="1" applyBorder="1" applyAlignment="1" applyProtection="1">
      <alignment horizontal="left" vertical="center" wrapText="1"/>
      <protection locked="0"/>
    </xf>
    <xf numFmtId="0" fontId="2" fillId="0" borderId="28" xfId="0" applyFont="1" applyBorder="1" applyAlignment="1" applyProtection="1">
      <alignment horizontal="left" vertical="center" wrapText="1"/>
      <protection locked="0"/>
    </xf>
    <xf numFmtId="0" fontId="2" fillId="0" borderId="35" xfId="0" applyFont="1" applyBorder="1" applyAlignment="1" applyProtection="1">
      <alignment horizontal="left" vertical="center" wrapText="1"/>
      <protection locked="0"/>
    </xf>
    <xf numFmtId="0" fontId="9" fillId="0" borderId="57" xfId="0" applyFont="1" applyBorder="1" applyAlignment="1" applyProtection="1">
      <alignment horizontal="left" vertical="center"/>
      <protection locked="0"/>
    </xf>
    <xf numFmtId="0" fontId="9" fillId="0" borderId="0" xfId="0" applyFont="1" applyAlignment="1" applyProtection="1">
      <alignment horizontal="left" vertical="center" wrapText="1"/>
      <protection locked="0"/>
    </xf>
    <xf numFmtId="0" fontId="41" fillId="0" borderId="0" xfId="0" applyFont="1" applyProtection="1">
      <protection locked="0"/>
    </xf>
    <xf numFmtId="0" fontId="2" fillId="0" borderId="23" xfId="0" applyFont="1" applyBorder="1" applyAlignment="1" applyProtection="1">
      <alignment horizontal="left" vertical="center" wrapText="1"/>
      <protection locked="0"/>
    </xf>
    <xf numFmtId="0" fontId="2" fillId="0" borderId="25"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0" fontId="9" fillId="0" borderId="56" xfId="0" applyFont="1" applyBorder="1" applyAlignment="1" applyProtection="1">
      <alignment horizontal="left" vertical="center" wrapText="1"/>
      <protection locked="0"/>
    </xf>
    <xf numFmtId="0" fontId="9" fillId="0" borderId="58" xfId="0" applyFont="1" applyBorder="1" applyAlignment="1">
      <alignment horizontal="left" vertical="center" wrapText="1"/>
    </xf>
    <xf numFmtId="0" fontId="9" fillId="0" borderId="59" xfId="0" applyFont="1" applyBorder="1" applyAlignment="1">
      <alignment horizontal="left" vertical="center" wrapText="1"/>
    </xf>
    <xf numFmtId="0" fontId="9" fillId="0" borderId="67" xfId="0" applyFont="1" applyBorder="1" applyAlignment="1">
      <alignment horizontal="left" vertical="center" wrapText="1"/>
    </xf>
    <xf numFmtId="0" fontId="3" fillId="0" borderId="50" xfId="0" applyFont="1" applyBorder="1" applyProtection="1">
      <protection locked="0"/>
    </xf>
    <xf numFmtId="0" fontId="47" fillId="0" borderId="61" xfId="0" applyFont="1" applyBorder="1" applyAlignment="1">
      <alignment horizontal="center" vertical="center" wrapText="1"/>
    </xf>
    <xf numFmtId="0" fontId="47" fillId="0" borderId="69" xfId="0" applyFont="1" applyBorder="1" applyAlignment="1">
      <alignment horizontal="center" vertical="center" wrapText="1"/>
    </xf>
    <xf numFmtId="0" fontId="3" fillId="0" borderId="51" xfId="0" applyFont="1" applyBorder="1" applyProtection="1">
      <protection locked="0"/>
    </xf>
    <xf numFmtId="0" fontId="9" fillId="0" borderId="71" xfId="0" applyFont="1" applyBorder="1" applyAlignment="1">
      <alignment horizontal="left" vertical="center" wrapText="1"/>
    </xf>
    <xf numFmtId="0" fontId="9" fillId="0" borderId="61" xfId="0" applyFont="1" applyBorder="1" applyAlignment="1">
      <alignment horizontal="left" vertical="center" wrapText="1"/>
    </xf>
    <xf numFmtId="0" fontId="9" fillId="0" borderId="69" xfId="0" applyFont="1" applyBorder="1" applyAlignment="1">
      <alignment horizontal="left" vertical="center" wrapText="1"/>
    </xf>
    <xf numFmtId="0" fontId="9" fillId="0" borderId="60" xfId="0" applyFont="1" applyBorder="1" applyAlignment="1">
      <alignment horizontal="left" vertical="center" wrapText="1"/>
    </xf>
    <xf numFmtId="0" fontId="9" fillId="0" borderId="73" xfId="0" applyFont="1" applyBorder="1" applyAlignment="1">
      <alignment horizontal="left" vertical="center" wrapText="1"/>
    </xf>
    <xf numFmtId="0" fontId="9" fillId="0" borderId="63" xfId="0" applyFont="1" applyBorder="1" applyAlignment="1">
      <alignment horizontal="left" vertical="center" wrapText="1"/>
    </xf>
    <xf numFmtId="0" fontId="9" fillId="0" borderId="72" xfId="0" applyFont="1" applyBorder="1" applyAlignment="1">
      <alignment horizontal="left" vertical="center" wrapText="1"/>
    </xf>
    <xf numFmtId="0" fontId="3" fillId="0" borderId="52" xfId="0" applyFont="1" applyBorder="1" applyProtection="1">
      <protection locked="0"/>
    </xf>
    <xf numFmtId="0" fontId="48" fillId="0" borderId="75" xfId="0" applyFont="1" applyBorder="1"/>
    <xf numFmtId="0" fontId="0" fillId="0" borderId="85" xfId="0" applyBorder="1"/>
    <xf numFmtId="49" fontId="43" fillId="2" borderId="6" xfId="0" applyNumberFormat="1" applyFont="1" applyFill="1" applyBorder="1" applyAlignment="1" applyProtection="1">
      <alignment horizontal="left" vertical="center" wrapText="1"/>
      <protection locked="0"/>
    </xf>
    <xf numFmtId="49" fontId="15" fillId="2" borderId="9" xfId="0" applyNumberFormat="1" applyFont="1" applyFill="1" applyBorder="1" applyAlignment="1" applyProtection="1">
      <alignment horizontal="left" vertical="center" wrapText="1"/>
      <protection locked="0"/>
    </xf>
    <xf numFmtId="0" fontId="0" fillId="0" borderId="11" xfId="0" applyBorder="1" applyAlignment="1">
      <alignment horizontal="left" vertical="center" wrapText="1"/>
    </xf>
    <xf numFmtId="0" fontId="0" fillId="0" borderId="14" xfId="0" applyBorder="1" applyAlignment="1">
      <alignment horizontal="left" vertical="center" wrapText="1"/>
    </xf>
    <xf numFmtId="0" fontId="17" fillId="0" borderId="16" xfId="0" applyFont="1" applyBorder="1" applyAlignment="1">
      <alignment horizontal="center" vertical="center"/>
    </xf>
    <xf numFmtId="1" fontId="8" fillId="4" borderId="88" xfId="0" applyNumberFormat="1" applyFont="1" applyFill="1" applyBorder="1" applyAlignment="1">
      <alignment horizontal="center" vertical="center" wrapText="1"/>
    </xf>
    <xf numFmtId="1" fontId="8" fillId="4" borderId="89" xfId="0" applyNumberFormat="1" applyFont="1" applyFill="1" applyBorder="1" applyAlignment="1">
      <alignment horizontal="center" vertical="center" wrapText="1"/>
    </xf>
    <xf numFmtId="1" fontId="8" fillId="4" borderId="90" xfId="0" applyNumberFormat="1" applyFont="1" applyFill="1" applyBorder="1" applyAlignment="1">
      <alignment horizontal="center" vertical="center" wrapText="1"/>
    </xf>
    <xf numFmtId="0" fontId="9" fillId="4" borderId="91" xfId="0" applyFont="1" applyFill="1" applyBorder="1" applyAlignment="1">
      <alignment horizontal="center" vertical="center"/>
    </xf>
    <xf numFmtId="0" fontId="9" fillId="4" borderId="92" xfId="0" applyFont="1" applyFill="1" applyBorder="1" applyAlignment="1">
      <alignment horizontal="center" vertical="center"/>
    </xf>
    <xf numFmtId="0" fontId="9" fillId="0" borderId="93" xfId="0" applyFont="1" applyBorder="1" applyAlignment="1">
      <alignment horizontal="center" vertical="center" wrapText="1"/>
    </xf>
    <xf numFmtId="0" fontId="9" fillId="0" borderId="94" xfId="0" applyFont="1" applyBorder="1" applyAlignment="1">
      <alignment horizontal="center" vertical="center" wrapText="1"/>
    </xf>
    <xf numFmtId="0" fontId="9" fillId="0" borderId="95" xfId="0" applyFont="1" applyBorder="1" applyAlignment="1">
      <alignment horizontal="center" vertical="center" wrapText="1"/>
    </xf>
    <xf numFmtId="0" fontId="49" fillId="0" borderId="96" xfId="0" applyFont="1" applyBorder="1" applyAlignment="1">
      <alignment horizontal="justify" vertical="center" wrapText="1"/>
    </xf>
    <xf numFmtId="0" fontId="49" fillId="0" borderId="97" xfId="0" applyFont="1" applyBorder="1" applyAlignment="1">
      <alignment horizontal="justify" vertical="center" wrapText="1"/>
    </xf>
    <xf numFmtId="0" fontId="9" fillId="0" borderId="2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1" xfId="0" applyFont="1" applyBorder="1" applyAlignment="1">
      <alignment horizontal="center" vertical="center" wrapText="1"/>
    </xf>
    <xf numFmtId="0" fontId="49" fillId="0" borderId="37" xfId="0" applyFont="1" applyBorder="1" applyAlignment="1">
      <alignment horizontal="justify" vertical="center" wrapText="1"/>
    </xf>
    <xf numFmtId="0" fontId="49" fillId="0" borderId="98" xfId="0" applyFont="1" applyBorder="1" applyAlignment="1">
      <alignment horizontal="justify" vertical="center" wrapText="1"/>
    </xf>
    <xf numFmtId="0" fontId="9" fillId="0" borderId="21"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99" xfId="0" applyFont="1" applyBorder="1" applyAlignment="1">
      <alignment horizontal="center" vertical="center" wrapText="1"/>
    </xf>
    <xf numFmtId="0" fontId="49" fillId="0" borderId="20" xfId="0" applyFont="1" applyBorder="1" applyAlignment="1">
      <alignment horizontal="justify" vertical="center" wrapText="1"/>
    </xf>
    <xf numFmtId="0" fontId="49" fillId="0" borderId="22" xfId="0" applyFont="1" applyBorder="1" applyAlignment="1">
      <alignment horizontal="justify" vertical="center" wrapText="1"/>
    </xf>
    <xf numFmtId="0" fontId="49" fillId="0" borderId="20" xfId="0" applyFont="1" applyBorder="1" applyAlignment="1">
      <alignment horizontal="justify" vertical="center"/>
    </xf>
    <xf numFmtId="0" fontId="49" fillId="0" borderId="22" xfId="0" applyFont="1" applyBorder="1" applyAlignment="1">
      <alignment horizontal="justify" vertical="center"/>
    </xf>
    <xf numFmtId="0" fontId="9" fillId="0" borderId="100" xfId="0" applyFont="1" applyBorder="1" applyAlignment="1">
      <alignment horizontal="center" vertical="center" wrapText="1"/>
    </xf>
    <xf numFmtId="0" fontId="49" fillId="0" borderId="101" xfId="0" applyFont="1" applyBorder="1" applyAlignment="1">
      <alignment horizontal="justify" vertical="center" wrapText="1"/>
    </xf>
    <xf numFmtId="0" fontId="49" fillId="0" borderId="102" xfId="0" applyFont="1" applyBorder="1" applyAlignment="1">
      <alignment horizontal="justify" vertical="center" wrapText="1"/>
    </xf>
    <xf numFmtId="0" fontId="49" fillId="0" borderId="37" xfId="0" applyFont="1" applyBorder="1" applyAlignment="1">
      <alignment horizontal="justify" vertical="center"/>
    </xf>
    <xf numFmtId="0" fontId="49" fillId="0" borderId="98" xfId="0" applyFont="1" applyBorder="1" applyAlignment="1">
      <alignment horizontal="justify" vertical="center"/>
    </xf>
    <xf numFmtId="0" fontId="15" fillId="0" borderId="9" xfId="0" applyFont="1" applyBorder="1" applyAlignment="1" applyProtection="1">
      <alignment horizontal="center" vertical="center" wrapText="1"/>
      <protection locked="0"/>
    </xf>
    <xf numFmtId="1" fontId="15" fillId="0" borderId="9" xfId="0" applyNumberFormat="1" applyFont="1" applyBorder="1" applyAlignment="1">
      <alignment horizontal="center" vertical="center" wrapText="1"/>
    </xf>
    <xf numFmtId="0" fontId="0" fillId="0" borderId="14" xfId="0" applyBorder="1" applyAlignment="1">
      <alignment horizontal="center" vertical="center" wrapText="1"/>
    </xf>
    <xf numFmtId="1" fontId="15" fillId="0" borderId="7" xfId="0" applyNumberFormat="1" applyFont="1" applyBorder="1" applyAlignment="1">
      <alignment horizontal="center" vertical="center" wrapText="1"/>
    </xf>
    <xf numFmtId="49" fontId="15" fillId="0" borderId="6" xfId="0" applyNumberFormat="1" applyFont="1" applyBorder="1" applyAlignment="1" applyProtection="1">
      <alignment horizontal="left" vertical="center" wrapText="1"/>
      <protection locked="0"/>
    </xf>
    <xf numFmtId="49" fontId="15" fillId="0" borderId="9" xfId="0" applyNumberFormat="1" applyFont="1" applyBorder="1" applyAlignment="1" applyProtection="1">
      <alignment horizontal="left" vertical="center" wrapText="1"/>
      <protection locked="0"/>
    </xf>
    <xf numFmtId="0" fontId="0" fillId="0" borderId="12" xfId="0" applyBorder="1" applyAlignment="1">
      <alignment horizontal="center" vertical="center" wrapText="1"/>
    </xf>
    <xf numFmtId="49" fontId="15" fillId="0" borderId="11" xfId="0" applyNumberFormat="1" applyFont="1" applyBorder="1" applyAlignment="1" applyProtection="1">
      <alignment horizontal="left" vertical="center" wrapText="1"/>
      <protection locked="0"/>
    </xf>
    <xf numFmtId="49" fontId="15" fillId="0" borderId="14" xfId="0" applyNumberFormat="1" applyFont="1" applyBorder="1" applyAlignment="1" applyProtection="1">
      <alignment horizontal="left" vertical="center" wrapText="1"/>
      <protection locked="0"/>
    </xf>
    <xf numFmtId="0" fontId="15" fillId="0" borderId="14" xfId="0" applyFont="1" applyBorder="1" applyAlignment="1" applyProtection="1">
      <alignment horizontal="center" vertical="center" wrapText="1"/>
      <protection locked="0"/>
    </xf>
    <xf numFmtId="1" fontId="15" fillId="0" borderId="46" xfId="0" applyNumberFormat="1" applyFont="1" applyBorder="1" applyAlignment="1">
      <alignment horizontal="center" vertical="center" wrapText="1"/>
    </xf>
    <xf numFmtId="49" fontId="15" fillId="0" borderId="6" xfId="0" applyNumberFormat="1" applyFont="1" applyBorder="1" applyAlignment="1" applyProtection="1">
      <alignment horizontal="center" vertical="center" wrapText="1"/>
      <protection locked="0"/>
    </xf>
    <xf numFmtId="49" fontId="15" fillId="0" borderId="9" xfId="0" applyNumberFormat="1" applyFont="1" applyBorder="1" applyAlignment="1" applyProtection="1">
      <alignment horizontal="center" vertical="center" wrapText="1"/>
      <protection locked="0"/>
    </xf>
    <xf numFmtId="1" fontId="15" fillId="0" borderId="14" xfId="0" applyNumberFormat="1" applyFont="1" applyBorder="1" applyAlignment="1">
      <alignment horizontal="center" vertical="center" wrapText="1"/>
    </xf>
    <xf numFmtId="1" fontId="15" fillId="0" borderId="47" xfId="0" applyNumberFormat="1" applyFont="1" applyBorder="1" applyAlignment="1">
      <alignment horizontal="center" vertical="center" wrapText="1"/>
    </xf>
    <xf numFmtId="49" fontId="15" fillId="0" borderId="11" xfId="0" applyNumberFormat="1" applyFont="1" applyBorder="1" applyAlignment="1" applyProtection="1">
      <alignment horizontal="center" vertical="center" wrapText="1"/>
      <protection locked="0"/>
    </xf>
    <xf numFmtId="49" fontId="15" fillId="0" borderId="14" xfId="0" applyNumberFormat="1" applyFont="1" applyBorder="1" applyAlignment="1" applyProtection="1">
      <alignment horizontal="center" vertical="center" wrapText="1"/>
      <protection locked="0"/>
    </xf>
    <xf numFmtId="1" fontId="15" fillId="0" borderId="8" xfId="0" applyNumberFormat="1" applyFont="1" applyBorder="1" applyAlignment="1" applyProtection="1">
      <alignment horizontal="left" vertical="center" wrapText="1"/>
      <protection locked="0"/>
    </xf>
    <xf numFmtId="1" fontId="15" fillId="0" borderId="9" xfId="0" applyNumberFormat="1" applyFont="1" applyBorder="1" applyAlignment="1" applyProtection="1">
      <alignment horizontal="left" vertical="center" wrapText="1"/>
      <protection locked="0"/>
    </xf>
    <xf numFmtId="1" fontId="15" fillId="0" borderId="12" xfId="0" applyNumberFormat="1" applyFont="1" applyBorder="1" applyAlignment="1">
      <alignment horizontal="center" vertical="center" wrapText="1"/>
    </xf>
    <xf numFmtId="1" fontId="15" fillId="0" borderId="13" xfId="0" applyNumberFormat="1" applyFont="1" applyBorder="1" applyAlignment="1" applyProtection="1">
      <alignment horizontal="left" vertical="center" wrapText="1"/>
      <protection locked="0"/>
    </xf>
    <xf numFmtId="1" fontId="15" fillId="0" borderId="14" xfId="0" applyNumberFormat="1" applyFont="1" applyBorder="1" applyAlignment="1" applyProtection="1">
      <alignment horizontal="left" vertical="center" wrapText="1"/>
      <protection locked="0"/>
    </xf>
    <xf numFmtId="0" fontId="0" fillId="0" borderId="7" xfId="0" applyBorder="1"/>
    <xf numFmtId="0" fontId="0" fillId="0" borderId="12" xfId="0" applyBorder="1"/>
    <xf numFmtId="0" fontId="9" fillId="4" borderId="103" xfId="0" applyFont="1" applyFill="1" applyBorder="1" applyAlignment="1">
      <alignment horizontal="center" vertical="center"/>
    </xf>
    <xf numFmtId="1" fontId="8" fillId="4" borderId="92" xfId="0" applyNumberFormat="1" applyFont="1" applyFill="1" applyBorder="1" applyAlignment="1">
      <alignment horizontal="center" vertical="center" wrapText="1"/>
    </xf>
    <xf numFmtId="1" fontId="8" fillId="4" borderId="103" xfId="0" applyNumberFormat="1" applyFont="1" applyFill="1" applyBorder="1" applyAlignment="1">
      <alignment horizontal="center" vertical="center" wrapText="1"/>
    </xf>
    <xf numFmtId="0" fontId="49" fillId="0" borderId="55" xfId="0" applyFont="1" applyBorder="1" applyAlignment="1">
      <alignment horizontal="justify" vertical="center" wrapText="1"/>
    </xf>
    <xf numFmtId="49" fontId="8" fillId="0" borderId="97" xfId="0" applyNumberFormat="1" applyFont="1" applyBorder="1" applyAlignment="1">
      <alignment horizontal="center" vertical="center" wrapText="1"/>
    </xf>
    <xf numFmtId="49" fontId="8" fillId="0" borderId="55" xfId="0" applyNumberFormat="1" applyFont="1" applyBorder="1" applyAlignment="1">
      <alignment horizontal="center" vertical="center" wrapText="1"/>
    </xf>
    <xf numFmtId="0" fontId="49" fillId="0" borderId="38" xfId="0" applyFont="1" applyBorder="1" applyAlignment="1">
      <alignment horizontal="justify" vertical="center" wrapText="1"/>
    </xf>
    <xf numFmtId="49" fontId="9" fillId="0" borderId="98" xfId="0" applyNumberFormat="1" applyFont="1" applyBorder="1" applyAlignment="1">
      <alignment horizontal="center" vertical="center" wrapText="1"/>
    </xf>
    <xf numFmtId="49" fontId="9" fillId="0" borderId="38" xfId="0" applyNumberFormat="1" applyFont="1" applyBorder="1" applyAlignment="1">
      <alignment horizontal="center" vertical="center" wrapText="1"/>
    </xf>
    <xf numFmtId="49" fontId="8" fillId="0" borderId="98" xfId="0" applyNumberFormat="1" applyFont="1" applyBorder="1" applyAlignment="1">
      <alignment horizontal="center" vertical="center" wrapText="1"/>
    </xf>
    <xf numFmtId="49" fontId="8" fillId="0" borderId="38" xfId="0" applyNumberFormat="1" applyFont="1" applyBorder="1" applyAlignment="1">
      <alignment horizontal="center" vertical="center" wrapText="1"/>
    </xf>
    <xf numFmtId="0" fontId="49" fillId="0" borderId="31" xfId="0" applyFont="1" applyBorder="1" applyAlignment="1">
      <alignment horizontal="justify" vertical="center" wrapText="1"/>
    </xf>
    <xf numFmtId="0" fontId="49" fillId="0" borderId="31" xfId="0" applyFont="1" applyBorder="1" applyAlignment="1">
      <alignment horizontal="justify" vertical="center"/>
    </xf>
    <xf numFmtId="0" fontId="49" fillId="0" borderId="57" xfId="0" applyFont="1" applyBorder="1" applyAlignment="1">
      <alignment horizontal="justify" vertical="center" wrapText="1"/>
    </xf>
    <xf numFmtId="49" fontId="9" fillId="0" borderId="102" xfId="0" applyNumberFormat="1" applyFont="1" applyBorder="1" applyAlignment="1">
      <alignment horizontal="center" vertical="center" wrapText="1"/>
    </xf>
    <xf numFmtId="49" fontId="9" fillId="0" borderId="57" xfId="0" applyNumberFormat="1" applyFont="1" applyBorder="1" applyAlignment="1">
      <alignment horizontal="center" vertical="center" wrapText="1"/>
    </xf>
    <xf numFmtId="0" fontId="49" fillId="0" borderId="38" xfId="0" applyFont="1" applyBorder="1" applyAlignment="1">
      <alignment horizontal="justify" vertical="center"/>
    </xf>
    <xf numFmtId="0" fontId="9" fillId="0" borderId="104" xfId="0" applyFont="1" applyBorder="1" applyAlignment="1">
      <alignment horizontal="center" vertical="center" wrapText="1"/>
    </xf>
    <xf numFmtId="0" fontId="9" fillId="0" borderId="105" xfId="0" applyFont="1" applyBorder="1" applyAlignment="1">
      <alignment horizontal="center" vertical="center" wrapText="1"/>
    </xf>
    <xf numFmtId="0" fontId="9" fillId="0" borderId="56" xfId="0" applyFont="1" applyBorder="1" applyAlignment="1">
      <alignment horizontal="center" vertical="center" wrapText="1"/>
    </xf>
    <xf numFmtId="0" fontId="49" fillId="0" borderId="23" xfId="0" applyFont="1" applyBorder="1" applyAlignment="1">
      <alignment horizontal="justify" vertical="center" wrapText="1"/>
    </xf>
    <xf numFmtId="0" fontId="49" fillId="0" borderId="25" xfId="0" applyFont="1" applyBorder="1" applyAlignment="1">
      <alignment horizontal="justify" vertical="center" wrapText="1"/>
    </xf>
    <xf numFmtId="0" fontId="50" fillId="0" borderId="0" xfId="0" applyFont="1"/>
    <xf numFmtId="0" fontId="8" fillId="0" borderId="0" xfId="0" applyFont="1"/>
    <xf numFmtId="0" fontId="51" fillId="0" borderId="0" xfId="0" applyFont="1" applyAlignment="1">
      <alignment horizontal="right" vertical="center"/>
    </xf>
    <xf numFmtId="0" fontId="9" fillId="0" borderId="0" xfId="0" applyFont="1" applyAlignment="1">
      <alignment horizontal="left" vertical="center" wrapText="1"/>
    </xf>
    <xf numFmtId="0" fontId="15" fillId="0" borderId="0" xfId="0" applyFont="1" applyAlignment="1">
      <alignment horizontal="right" vertical="top"/>
    </xf>
    <xf numFmtId="0" fontId="9" fillId="0" borderId="0" xfId="0" applyFont="1" applyAlignment="1">
      <alignment horizontal="left" vertical="top"/>
    </xf>
    <xf numFmtId="0" fontId="29" fillId="0" borderId="0" xfId="0" applyFont="1" applyAlignment="1">
      <alignment horizontal="left" vertical="top"/>
    </xf>
    <xf numFmtId="0" fontId="14" fillId="0" borderId="0" xfId="0" applyFont="1"/>
    <xf numFmtId="0" fontId="9" fillId="0" borderId="106" xfId="0" applyFont="1" applyBorder="1"/>
    <xf numFmtId="0" fontId="9" fillId="0" borderId="107" xfId="0" applyFont="1" applyBorder="1"/>
    <xf numFmtId="0" fontId="9" fillId="0" borderId="108" xfId="0" applyFont="1" applyBorder="1" applyAlignment="1">
      <alignment horizontal="left"/>
    </xf>
    <xf numFmtId="0" fontId="52" fillId="0" borderId="0" xfId="0" applyFont="1"/>
    <xf numFmtId="0" fontId="53" fillId="0" borderId="0" xfId="0" applyFont="1"/>
    <xf numFmtId="0" fontId="54" fillId="0" borderId="0" xfId="0" applyFont="1"/>
    <xf numFmtId="0" fontId="55" fillId="0" borderId="0" xfId="0" applyFont="1"/>
    <xf numFmtId="0" fontId="49" fillId="0" borderId="33" xfId="0" applyFont="1" applyBorder="1" applyAlignment="1">
      <alignment horizontal="justify" vertical="center" wrapText="1"/>
    </xf>
    <xf numFmtId="49" fontId="9" fillId="0" borderId="104" xfId="0" applyNumberFormat="1" applyFont="1" applyBorder="1" applyAlignment="1">
      <alignment horizontal="center" vertical="center" wrapText="1"/>
    </xf>
    <xf numFmtId="49" fontId="9" fillId="0" borderId="105" xfId="0" applyNumberFormat="1" applyFont="1" applyBorder="1" applyAlignment="1">
      <alignment horizontal="center" vertical="center" wrapText="1"/>
    </xf>
    <xf numFmtId="49" fontId="9" fillId="0" borderId="56" xfId="0" applyNumberFormat="1" applyFont="1" applyBorder="1" applyAlignment="1">
      <alignment horizontal="center" vertical="center" wrapText="1"/>
    </xf>
    <xf numFmtId="0" fontId="14" fillId="0" borderId="0" xfId="0" applyFont="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CC0000"/>
      <color rgb="000000CC"/>
      <color rgb="00006600"/>
      <color rgb="00003399"/>
      <color rgb="00336699"/>
      <color rgb="006666FF"/>
      <color rgb="00CC0066"/>
      <color rgb="00663300"/>
      <color rgb="00008080"/>
      <color rgb="008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77106</xdr:colOff>
      <xdr:row>1</xdr:row>
      <xdr:rowOff>27213</xdr:rowOff>
    </xdr:from>
    <xdr:to>
      <xdr:col>3</xdr:col>
      <xdr:colOff>37356</xdr:colOff>
      <xdr:row>4</xdr:row>
      <xdr:rowOff>79375</xdr:rowOff>
    </xdr:to>
    <xdr:pic>
      <xdr:nvPicPr>
        <xdr:cNvPr id="2" name="Picture 2" descr="gerb_BGTU_6_6cm"/>
        <xdr:cNvPicPr>
          <a:picLocks noChangeAspect="1" noChangeArrowheads="1"/>
        </xdr:cNvPicPr>
      </xdr:nvPicPr>
      <xdr:blipFill>
        <a:blip r:embed="rId1" cstate="print"/>
        <a:srcRect/>
        <a:stretch>
          <a:fillRect/>
        </a:stretch>
      </xdr:blipFill>
      <xdr:spPr>
        <a:xfrm>
          <a:off x="76835" y="407670"/>
          <a:ext cx="1255395" cy="118618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tint="-0.499984740745262"/>
    <pageSetUpPr fitToPage="1"/>
  </sheetPr>
  <dimension ref="A1:CF202"/>
  <sheetViews>
    <sheetView showZeros="0" tabSelected="1" view="pageBreakPreview" zoomScale="56" zoomScaleNormal="60" topLeftCell="A111" workbookViewId="0">
      <selection activeCell="C111" sqref="C111:R111"/>
    </sheetView>
  </sheetViews>
  <sheetFormatPr defaultColWidth="9" defaultRowHeight="15.75"/>
  <cols>
    <col min="1" max="34" width="5.66666666666667" style="23" customWidth="1"/>
    <col min="35" max="35" width="6.88333333333333" style="23" customWidth="1"/>
    <col min="36" max="37" width="5.66666666666667" style="23" customWidth="1"/>
    <col min="38" max="38" width="6.88333333333333" style="23" customWidth="1"/>
    <col min="39" max="40" width="5.66666666666667" style="23" customWidth="1"/>
    <col min="41" max="41" width="6.88333333333333" style="23" customWidth="1"/>
    <col min="42" max="43" width="5.66666666666667" style="23" customWidth="1"/>
    <col min="44" max="44" width="6.88333333333333" style="23" customWidth="1"/>
    <col min="45" max="46" width="5.66666666666667" style="23" customWidth="1"/>
    <col min="47" max="47" width="6.88333333333333" style="23" customWidth="1"/>
    <col min="48" max="49" width="5.66666666666667" style="23" customWidth="1"/>
    <col min="50" max="50" width="6.88333333333333" style="23" customWidth="1"/>
    <col min="51" max="52" width="5.66666666666667" style="23" customWidth="1"/>
    <col min="53" max="53" width="6.88333333333333" style="23" customWidth="1"/>
    <col min="54" max="61" width="5.66666666666667" style="23" customWidth="1"/>
    <col min="62" max="62" width="14.8833333333333" style="5" customWidth="1"/>
    <col min="63" max="223" width="9.10833333333333" style="23"/>
    <col min="224" max="225" width="4.10833333333333" style="23" customWidth="1"/>
    <col min="226" max="240" width="4.66666666666667" style="23" customWidth="1"/>
    <col min="241" max="243" width="3.66666666666667" style="23" customWidth="1"/>
    <col min="244" max="244" width="4.33333333333333" style="23" customWidth="1"/>
    <col min="245" max="256" width="3.66666666666667" style="23" customWidth="1"/>
    <col min="257" max="257" width="5.44166666666667" style="23" customWidth="1"/>
    <col min="258" max="258" width="4.66666666666667" style="23" customWidth="1"/>
    <col min="259" max="259" width="3.66666666666667" style="23" customWidth="1"/>
    <col min="260" max="260" width="5.44166666666667" style="23" customWidth="1"/>
    <col min="261" max="261" width="4.66666666666667" style="23" customWidth="1"/>
    <col min="262" max="262" width="3.66666666666667" style="23" customWidth="1"/>
    <col min="263" max="263" width="5.44166666666667" style="23" customWidth="1"/>
    <col min="264" max="264" width="4.66666666666667" style="23" customWidth="1"/>
    <col min="265" max="265" width="3.66666666666667" style="23" customWidth="1"/>
    <col min="266" max="266" width="5.44166666666667" style="23" customWidth="1"/>
    <col min="267" max="267" width="4.66666666666667" style="23" customWidth="1"/>
    <col min="268" max="268" width="3.66666666666667" style="23" customWidth="1"/>
    <col min="269" max="269" width="5.44166666666667" style="23" customWidth="1"/>
    <col min="270" max="270" width="4.66666666666667" style="23" customWidth="1"/>
    <col min="271" max="271" width="3.66666666666667" style="23" customWidth="1"/>
    <col min="272" max="272" width="5.44166666666667" style="23" customWidth="1"/>
    <col min="273" max="273" width="4.66666666666667" style="23" customWidth="1"/>
    <col min="274" max="274" width="3.66666666666667" style="23" customWidth="1"/>
    <col min="275" max="275" width="5.44166666666667" style="23" customWidth="1"/>
    <col min="276" max="276" width="4.66666666666667" style="23" customWidth="1"/>
    <col min="277" max="279" width="4.10833333333333" style="23" customWidth="1"/>
    <col min="280" max="283" width="3.66666666666667" style="23" customWidth="1"/>
    <col min="284" max="284" width="4.66666666666667" style="23" customWidth="1"/>
    <col min="285" max="285" width="5.10833333333333" style="23" customWidth="1"/>
    <col min="286" max="286" width="4.55833333333333" style="23" customWidth="1"/>
    <col min="287" max="479" width="9.10833333333333" style="23"/>
    <col min="480" max="481" width="4.10833333333333" style="23" customWidth="1"/>
    <col min="482" max="496" width="4.66666666666667" style="23" customWidth="1"/>
    <col min="497" max="499" width="3.66666666666667" style="23" customWidth="1"/>
    <col min="500" max="500" width="4.33333333333333" style="23" customWidth="1"/>
    <col min="501" max="512" width="3.66666666666667" style="23" customWidth="1"/>
    <col min="513" max="513" width="5.44166666666667" style="23" customWidth="1"/>
    <col min="514" max="514" width="4.66666666666667" style="23" customWidth="1"/>
    <col min="515" max="515" width="3.66666666666667" style="23" customWidth="1"/>
    <col min="516" max="516" width="5.44166666666667" style="23" customWidth="1"/>
    <col min="517" max="517" width="4.66666666666667" style="23" customWidth="1"/>
    <col min="518" max="518" width="3.66666666666667" style="23" customWidth="1"/>
    <col min="519" max="519" width="5.44166666666667" style="23" customWidth="1"/>
    <col min="520" max="520" width="4.66666666666667" style="23" customWidth="1"/>
    <col min="521" max="521" width="3.66666666666667" style="23" customWidth="1"/>
    <col min="522" max="522" width="5.44166666666667" style="23" customWidth="1"/>
    <col min="523" max="523" width="4.66666666666667" style="23" customWidth="1"/>
    <col min="524" max="524" width="3.66666666666667" style="23" customWidth="1"/>
    <col min="525" max="525" width="5.44166666666667" style="23" customWidth="1"/>
    <col min="526" max="526" width="4.66666666666667" style="23" customWidth="1"/>
    <col min="527" max="527" width="3.66666666666667" style="23" customWidth="1"/>
    <col min="528" max="528" width="5.44166666666667" style="23" customWidth="1"/>
    <col min="529" max="529" width="4.66666666666667" style="23" customWidth="1"/>
    <col min="530" max="530" width="3.66666666666667" style="23" customWidth="1"/>
    <col min="531" max="531" width="5.44166666666667" style="23" customWidth="1"/>
    <col min="532" max="532" width="4.66666666666667" style="23" customWidth="1"/>
    <col min="533" max="535" width="4.10833333333333" style="23" customWidth="1"/>
    <col min="536" max="539" width="3.66666666666667" style="23" customWidth="1"/>
    <col min="540" max="540" width="4.66666666666667" style="23" customWidth="1"/>
    <col min="541" max="541" width="5.10833333333333" style="23" customWidth="1"/>
    <col min="542" max="542" width="4.55833333333333" style="23" customWidth="1"/>
    <col min="543" max="735" width="9.10833333333333" style="23"/>
    <col min="736" max="737" width="4.10833333333333" style="23" customWidth="1"/>
    <col min="738" max="752" width="4.66666666666667" style="23" customWidth="1"/>
    <col min="753" max="755" width="3.66666666666667" style="23" customWidth="1"/>
    <col min="756" max="756" width="4.33333333333333" style="23" customWidth="1"/>
    <col min="757" max="768" width="3.66666666666667" style="23" customWidth="1"/>
    <col min="769" max="769" width="5.44166666666667" style="23" customWidth="1"/>
    <col min="770" max="770" width="4.66666666666667" style="23" customWidth="1"/>
    <col min="771" max="771" width="3.66666666666667" style="23" customWidth="1"/>
    <col min="772" max="772" width="5.44166666666667" style="23" customWidth="1"/>
    <col min="773" max="773" width="4.66666666666667" style="23" customWidth="1"/>
    <col min="774" max="774" width="3.66666666666667" style="23" customWidth="1"/>
    <col min="775" max="775" width="5.44166666666667" style="23" customWidth="1"/>
    <col min="776" max="776" width="4.66666666666667" style="23" customWidth="1"/>
    <col min="777" max="777" width="3.66666666666667" style="23" customWidth="1"/>
    <col min="778" max="778" width="5.44166666666667" style="23" customWidth="1"/>
    <col min="779" max="779" width="4.66666666666667" style="23" customWidth="1"/>
    <col min="780" max="780" width="3.66666666666667" style="23" customWidth="1"/>
    <col min="781" max="781" width="5.44166666666667" style="23" customWidth="1"/>
    <col min="782" max="782" width="4.66666666666667" style="23" customWidth="1"/>
    <col min="783" max="783" width="3.66666666666667" style="23" customWidth="1"/>
    <col min="784" max="784" width="5.44166666666667" style="23" customWidth="1"/>
    <col min="785" max="785" width="4.66666666666667" style="23" customWidth="1"/>
    <col min="786" max="786" width="3.66666666666667" style="23" customWidth="1"/>
    <col min="787" max="787" width="5.44166666666667" style="23" customWidth="1"/>
    <col min="788" max="788" width="4.66666666666667" style="23" customWidth="1"/>
    <col min="789" max="791" width="4.10833333333333" style="23" customWidth="1"/>
    <col min="792" max="795" width="3.66666666666667" style="23" customWidth="1"/>
    <col min="796" max="796" width="4.66666666666667" style="23" customWidth="1"/>
    <col min="797" max="797" width="5.10833333333333" style="23" customWidth="1"/>
    <col min="798" max="798" width="4.55833333333333" style="23" customWidth="1"/>
    <col min="799" max="991" width="9.10833333333333" style="23"/>
    <col min="992" max="993" width="4.10833333333333" style="23" customWidth="1"/>
    <col min="994" max="1008" width="4.66666666666667" style="23" customWidth="1"/>
    <col min="1009" max="1011" width="3.66666666666667" style="23" customWidth="1"/>
    <col min="1012" max="1012" width="4.33333333333333" style="23" customWidth="1"/>
    <col min="1013" max="1024" width="3.66666666666667" style="23" customWidth="1"/>
    <col min="1025" max="1025" width="5.44166666666667" style="23" customWidth="1"/>
    <col min="1026" max="1026" width="4.66666666666667" style="23" customWidth="1"/>
    <col min="1027" max="1027" width="3.66666666666667" style="23" customWidth="1"/>
    <col min="1028" max="1028" width="5.44166666666667" style="23" customWidth="1"/>
    <col min="1029" max="1029" width="4.66666666666667" style="23" customWidth="1"/>
    <col min="1030" max="1030" width="3.66666666666667" style="23" customWidth="1"/>
    <col min="1031" max="1031" width="5.44166666666667" style="23" customWidth="1"/>
    <col min="1032" max="1032" width="4.66666666666667" style="23" customWidth="1"/>
    <col min="1033" max="1033" width="3.66666666666667" style="23" customWidth="1"/>
    <col min="1034" max="1034" width="5.44166666666667" style="23" customWidth="1"/>
    <col min="1035" max="1035" width="4.66666666666667" style="23" customWidth="1"/>
    <col min="1036" max="1036" width="3.66666666666667" style="23" customWidth="1"/>
    <col min="1037" max="1037" width="5.44166666666667" style="23" customWidth="1"/>
    <col min="1038" max="1038" width="4.66666666666667" style="23" customWidth="1"/>
    <col min="1039" max="1039" width="3.66666666666667" style="23" customWidth="1"/>
    <col min="1040" max="1040" width="5.44166666666667" style="23" customWidth="1"/>
    <col min="1041" max="1041" width="4.66666666666667" style="23" customWidth="1"/>
    <col min="1042" max="1042" width="3.66666666666667" style="23" customWidth="1"/>
    <col min="1043" max="1043" width="5.44166666666667" style="23" customWidth="1"/>
    <col min="1044" max="1044" width="4.66666666666667" style="23" customWidth="1"/>
    <col min="1045" max="1047" width="4.10833333333333" style="23" customWidth="1"/>
    <col min="1048" max="1051" width="3.66666666666667" style="23" customWidth="1"/>
    <col min="1052" max="1052" width="4.66666666666667" style="23" customWidth="1"/>
    <col min="1053" max="1053" width="5.10833333333333" style="23" customWidth="1"/>
    <col min="1054" max="1054" width="4.55833333333333" style="23" customWidth="1"/>
    <col min="1055" max="1247" width="9.10833333333333" style="23"/>
    <col min="1248" max="1249" width="4.10833333333333" style="23" customWidth="1"/>
    <col min="1250" max="1264" width="4.66666666666667" style="23" customWidth="1"/>
    <col min="1265" max="1267" width="3.66666666666667" style="23" customWidth="1"/>
    <col min="1268" max="1268" width="4.33333333333333" style="23" customWidth="1"/>
    <col min="1269" max="1280" width="3.66666666666667" style="23" customWidth="1"/>
    <col min="1281" max="1281" width="5.44166666666667" style="23" customWidth="1"/>
    <col min="1282" max="1282" width="4.66666666666667" style="23" customWidth="1"/>
    <col min="1283" max="1283" width="3.66666666666667" style="23" customWidth="1"/>
    <col min="1284" max="1284" width="5.44166666666667" style="23" customWidth="1"/>
    <col min="1285" max="1285" width="4.66666666666667" style="23" customWidth="1"/>
    <col min="1286" max="1286" width="3.66666666666667" style="23" customWidth="1"/>
    <col min="1287" max="1287" width="5.44166666666667" style="23" customWidth="1"/>
    <col min="1288" max="1288" width="4.66666666666667" style="23" customWidth="1"/>
    <col min="1289" max="1289" width="3.66666666666667" style="23" customWidth="1"/>
    <col min="1290" max="1290" width="5.44166666666667" style="23" customWidth="1"/>
    <col min="1291" max="1291" width="4.66666666666667" style="23" customWidth="1"/>
    <col min="1292" max="1292" width="3.66666666666667" style="23" customWidth="1"/>
    <col min="1293" max="1293" width="5.44166666666667" style="23" customWidth="1"/>
    <col min="1294" max="1294" width="4.66666666666667" style="23" customWidth="1"/>
    <col min="1295" max="1295" width="3.66666666666667" style="23" customWidth="1"/>
    <col min="1296" max="1296" width="5.44166666666667" style="23" customWidth="1"/>
    <col min="1297" max="1297" width="4.66666666666667" style="23" customWidth="1"/>
    <col min="1298" max="1298" width="3.66666666666667" style="23" customWidth="1"/>
    <col min="1299" max="1299" width="5.44166666666667" style="23" customWidth="1"/>
    <col min="1300" max="1300" width="4.66666666666667" style="23" customWidth="1"/>
    <col min="1301" max="1303" width="4.10833333333333" style="23" customWidth="1"/>
    <col min="1304" max="1307" width="3.66666666666667" style="23" customWidth="1"/>
    <col min="1308" max="1308" width="4.66666666666667" style="23" customWidth="1"/>
    <col min="1309" max="1309" width="5.10833333333333" style="23" customWidth="1"/>
    <col min="1310" max="1310" width="4.55833333333333" style="23" customWidth="1"/>
    <col min="1311" max="1503" width="9.10833333333333" style="23"/>
    <col min="1504" max="1505" width="4.10833333333333" style="23" customWidth="1"/>
    <col min="1506" max="1520" width="4.66666666666667" style="23" customWidth="1"/>
    <col min="1521" max="1523" width="3.66666666666667" style="23" customWidth="1"/>
    <col min="1524" max="1524" width="4.33333333333333" style="23" customWidth="1"/>
    <col min="1525" max="1536" width="3.66666666666667" style="23" customWidth="1"/>
    <col min="1537" max="1537" width="5.44166666666667" style="23" customWidth="1"/>
    <col min="1538" max="1538" width="4.66666666666667" style="23" customWidth="1"/>
    <col min="1539" max="1539" width="3.66666666666667" style="23" customWidth="1"/>
    <col min="1540" max="1540" width="5.44166666666667" style="23" customWidth="1"/>
    <col min="1541" max="1541" width="4.66666666666667" style="23" customWidth="1"/>
    <col min="1542" max="1542" width="3.66666666666667" style="23" customWidth="1"/>
    <col min="1543" max="1543" width="5.44166666666667" style="23" customWidth="1"/>
    <col min="1544" max="1544" width="4.66666666666667" style="23" customWidth="1"/>
    <col min="1545" max="1545" width="3.66666666666667" style="23" customWidth="1"/>
    <col min="1546" max="1546" width="5.44166666666667" style="23" customWidth="1"/>
    <col min="1547" max="1547" width="4.66666666666667" style="23" customWidth="1"/>
    <col min="1548" max="1548" width="3.66666666666667" style="23" customWidth="1"/>
    <col min="1549" max="1549" width="5.44166666666667" style="23" customWidth="1"/>
    <col min="1550" max="1550" width="4.66666666666667" style="23" customWidth="1"/>
    <col min="1551" max="1551" width="3.66666666666667" style="23" customWidth="1"/>
    <col min="1552" max="1552" width="5.44166666666667" style="23" customWidth="1"/>
    <col min="1553" max="1553" width="4.66666666666667" style="23" customWidth="1"/>
    <col min="1554" max="1554" width="3.66666666666667" style="23" customWidth="1"/>
    <col min="1555" max="1555" width="5.44166666666667" style="23" customWidth="1"/>
    <col min="1556" max="1556" width="4.66666666666667" style="23" customWidth="1"/>
    <col min="1557" max="1559" width="4.10833333333333" style="23" customWidth="1"/>
    <col min="1560" max="1563" width="3.66666666666667" style="23" customWidth="1"/>
    <col min="1564" max="1564" width="4.66666666666667" style="23" customWidth="1"/>
    <col min="1565" max="1565" width="5.10833333333333" style="23" customWidth="1"/>
    <col min="1566" max="1566" width="4.55833333333333" style="23" customWidth="1"/>
    <col min="1567" max="1759" width="9.10833333333333" style="23"/>
    <col min="1760" max="1761" width="4.10833333333333" style="23" customWidth="1"/>
    <col min="1762" max="1776" width="4.66666666666667" style="23" customWidth="1"/>
    <col min="1777" max="1779" width="3.66666666666667" style="23" customWidth="1"/>
    <col min="1780" max="1780" width="4.33333333333333" style="23" customWidth="1"/>
    <col min="1781" max="1792" width="3.66666666666667" style="23" customWidth="1"/>
    <col min="1793" max="1793" width="5.44166666666667" style="23" customWidth="1"/>
    <col min="1794" max="1794" width="4.66666666666667" style="23" customWidth="1"/>
    <col min="1795" max="1795" width="3.66666666666667" style="23" customWidth="1"/>
    <col min="1796" max="1796" width="5.44166666666667" style="23" customWidth="1"/>
    <col min="1797" max="1797" width="4.66666666666667" style="23" customWidth="1"/>
    <col min="1798" max="1798" width="3.66666666666667" style="23" customWidth="1"/>
    <col min="1799" max="1799" width="5.44166666666667" style="23" customWidth="1"/>
    <col min="1800" max="1800" width="4.66666666666667" style="23" customWidth="1"/>
    <col min="1801" max="1801" width="3.66666666666667" style="23" customWidth="1"/>
    <col min="1802" max="1802" width="5.44166666666667" style="23" customWidth="1"/>
    <col min="1803" max="1803" width="4.66666666666667" style="23" customWidth="1"/>
    <col min="1804" max="1804" width="3.66666666666667" style="23" customWidth="1"/>
    <col min="1805" max="1805" width="5.44166666666667" style="23" customWidth="1"/>
    <col min="1806" max="1806" width="4.66666666666667" style="23" customWidth="1"/>
    <col min="1807" max="1807" width="3.66666666666667" style="23" customWidth="1"/>
    <col min="1808" max="1808" width="5.44166666666667" style="23" customWidth="1"/>
    <col min="1809" max="1809" width="4.66666666666667" style="23" customWidth="1"/>
    <col min="1810" max="1810" width="3.66666666666667" style="23" customWidth="1"/>
    <col min="1811" max="1811" width="5.44166666666667" style="23" customWidth="1"/>
    <col min="1812" max="1812" width="4.66666666666667" style="23" customWidth="1"/>
    <col min="1813" max="1815" width="4.10833333333333" style="23" customWidth="1"/>
    <col min="1816" max="1819" width="3.66666666666667" style="23" customWidth="1"/>
    <col min="1820" max="1820" width="4.66666666666667" style="23" customWidth="1"/>
    <col min="1821" max="1821" width="5.10833333333333" style="23" customWidth="1"/>
    <col min="1822" max="1822" width="4.55833333333333" style="23" customWidth="1"/>
    <col min="1823" max="2015" width="9.10833333333333" style="23"/>
    <col min="2016" max="2017" width="4.10833333333333" style="23" customWidth="1"/>
    <col min="2018" max="2032" width="4.66666666666667" style="23" customWidth="1"/>
    <col min="2033" max="2035" width="3.66666666666667" style="23" customWidth="1"/>
    <col min="2036" max="2036" width="4.33333333333333" style="23" customWidth="1"/>
    <col min="2037" max="2048" width="3.66666666666667" style="23" customWidth="1"/>
    <col min="2049" max="2049" width="5.44166666666667" style="23" customWidth="1"/>
    <col min="2050" max="2050" width="4.66666666666667" style="23" customWidth="1"/>
    <col min="2051" max="2051" width="3.66666666666667" style="23" customWidth="1"/>
    <col min="2052" max="2052" width="5.44166666666667" style="23" customWidth="1"/>
    <col min="2053" max="2053" width="4.66666666666667" style="23" customWidth="1"/>
    <col min="2054" max="2054" width="3.66666666666667" style="23" customWidth="1"/>
    <col min="2055" max="2055" width="5.44166666666667" style="23" customWidth="1"/>
    <col min="2056" max="2056" width="4.66666666666667" style="23" customWidth="1"/>
    <col min="2057" max="2057" width="3.66666666666667" style="23" customWidth="1"/>
    <col min="2058" max="2058" width="5.44166666666667" style="23" customWidth="1"/>
    <col min="2059" max="2059" width="4.66666666666667" style="23" customWidth="1"/>
    <col min="2060" max="2060" width="3.66666666666667" style="23" customWidth="1"/>
    <col min="2061" max="2061" width="5.44166666666667" style="23" customWidth="1"/>
    <col min="2062" max="2062" width="4.66666666666667" style="23" customWidth="1"/>
    <col min="2063" max="2063" width="3.66666666666667" style="23" customWidth="1"/>
    <col min="2064" max="2064" width="5.44166666666667" style="23" customWidth="1"/>
    <col min="2065" max="2065" width="4.66666666666667" style="23" customWidth="1"/>
    <col min="2066" max="2066" width="3.66666666666667" style="23" customWidth="1"/>
    <col min="2067" max="2067" width="5.44166666666667" style="23" customWidth="1"/>
    <col min="2068" max="2068" width="4.66666666666667" style="23" customWidth="1"/>
    <col min="2069" max="2071" width="4.10833333333333" style="23" customWidth="1"/>
    <col min="2072" max="2075" width="3.66666666666667" style="23" customWidth="1"/>
    <col min="2076" max="2076" width="4.66666666666667" style="23" customWidth="1"/>
    <col min="2077" max="2077" width="5.10833333333333" style="23" customWidth="1"/>
    <col min="2078" max="2078" width="4.55833333333333" style="23" customWidth="1"/>
    <col min="2079" max="2271" width="9.10833333333333" style="23"/>
    <col min="2272" max="2273" width="4.10833333333333" style="23" customWidth="1"/>
    <col min="2274" max="2288" width="4.66666666666667" style="23" customWidth="1"/>
    <col min="2289" max="2291" width="3.66666666666667" style="23" customWidth="1"/>
    <col min="2292" max="2292" width="4.33333333333333" style="23" customWidth="1"/>
    <col min="2293" max="2304" width="3.66666666666667" style="23" customWidth="1"/>
    <col min="2305" max="2305" width="5.44166666666667" style="23" customWidth="1"/>
    <col min="2306" max="2306" width="4.66666666666667" style="23" customWidth="1"/>
    <col min="2307" max="2307" width="3.66666666666667" style="23" customWidth="1"/>
    <col min="2308" max="2308" width="5.44166666666667" style="23" customWidth="1"/>
    <col min="2309" max="2309" width="4.66666666666667" style="23" customWidth="1"/>
    <col min="2310" max="2310" width="3.66666666666667" style="23" customWidth="1"/>
    <col min="2311" max="2311" width="5.44166666666667" style="23" customWidth="1"/>
    <col min="2312" max="2312" width="4.66666666666667" style="23" customWidth="1"/>
    <col min="2313" max="2313" width="3.66666666666667" style="23" customWidth="1"/>
    <col min="2314" max="2314" width="5.44166666666667" style="23" customWidth="1"/>
    <col min="2315" max="2315" width="4.66666666666667" style="23" customWidth="1"/>
    <col min="2316" max="2316" width="3.66666666666667" style="23" customWidth="1"/>
    <col min="2317" max="2317" width="5.44166666666667" style="23" customWidth="1"/>
    <col min="2318" max="2318" width="4.66666666666667" style="23" customWidth="1"/>
    <col min="2319" max="2319" width="3.66666666666667" style="23" customWidth="1"/>
    <col min="2320" max="2320" width="5.44166666666667" style="23" customWidth="1"/>
    <col min="2321" max="2321" width="4.66666666666667" style="23" customWidth="1"/>
    <col min="2322" max="2322" width="3.66666666666667" style="23" customWidth="1"/>
    <col min="2323" max="2323" width="5.44166666666667" style="23" customWidth="1"/>
    <col min="2324" max="2324" width="4.66666666666667" style="23" customWidth="1"/>
    <col min="2325" max="2327" width="4.10833333333333" style="23" customWidth="1"/>
    <col min="2328" max="2331" width="3.66666666666667" style="23" customWidth="1"/>
    <col min="2332" max="2332" width="4.66666666666667" style="23" customWidth="1"/>
    <col min="2333" max="2333" width="5.10833333333333" style="23" customWidth="1"/>
    <col min="2334" max="2334" width="4.55833333333333" style="23" customWidth="1"/>
    <col min="2335" max="2527" width="9.10833333333333" style="23"/>
    <col min="2528" max="2529" width="4.10833333333333" style="23" customWidth="1"/>
    <col min="2530" max="2544" width="4.66666666666667" style="23" customWidth="1"/>
    <col min="2545" max="2547" width="3.66666666666667" style="23" customWidth="1"/>
    <col min="2548" max="2548" width="4.33333333333333" style="23" customWidth="1"/>
    <col min="2549" max="2560" width="3.66666666666667" style="23" customWidth="1"/>
    <col min="2561" max="2561" width="5.44166666666667" style="23" customWidth="1"/>
    <col min="2562" max="2562" width="4.66666666666667" style="23" customWidth="1"/>
    <col min="2563" max="2563" width="3.66666666666667" style="23" customWidth="1"/>
    <col min="2564" max="2564" width="5.44166666666667" style="23" customWidth="1"/>
    <col min="2565" max="2565" width="4.66666666666667" style="23" customWidth="1"/>
    <col min="2566" max="2566" width="3.66666666666667" style="23" customWidth="1"/>
    <col min="2567" max="2567" width="5.44166666666667" style="23" customWidth="1"/>
    <col min="2568" max="2568" width="4.66666666666667" style="23" customWidth="1"/>
    <col min="2569" max="2569" width="3.66666666666667" style="23" customWidth="1"/>
    <col min="2570" max="2570" width="5.44166666666667" style="23" customWidth="1"/>
    <col min="2571" max="2571" width="4.66666666666667" style="23" customWidth="1"/>
    <col min="2572" max="2572" width="3.66666666666667" style="23" customWidth="1"/>
    <col min="2573" max="2573" width="5.44166666666667" style="23" customWidth="1"/>
    <col min="2574" max="2574" width="4.66666666666667" style="23" customWidth="1"/>
    <col min="2575" max="2575" width="3.66666666666667" style="23" customWidth="1"/>
    <col min="2576" max="2576" width="5.44166666666667" style="23" customWidth="1"/>
    <col min="2577" max="2577" width="4.66666666666667" style="23" customWidth="1"/>
    <col min="2578" max="2578" width="3.66666666666667" style="23" customWidth="1"/>
    <col min="2579" max="2579" width="5.44166666666667" style="23" customWidth="1"/>
    <col min="2580" max="2580" width="4.66666666666667" style="23" customWidth="1"/>
    <col min="2581" max="2583" width="4.10833333333333" style="23" customWidth="1"/>
    <col min="2584" max="2587" width="3.66666666666667" style="23" customWidth="1"/>
    <col min="2588" max="2588" width="4.66666666666667" style="23" customWidth="1"/>
    <col min="2589" max="2589" width="5.10833333333333" style="23" customWidth="1"/>
    <col min="2590" max="2590" width="4.55833333333333" style="23" customWidth="1"/>
    <col min="2591" max="2783" width="9.10833333333333" style="23"/>
    <col min="2784" max="2785" width="4.10833333333333" style="23" customWidth="1"/>
    <col min="2786" max="2800" width="4.66666666666667" style="23" customWidth="1"/>
    <col min="2801" max="2803" width="3.66666666666667" style="23" customWidth="1"/>
    <col min="2804" max="2804" width="4.33333333333333" style="23" customWidth="1"/>
    <col min="2805" max="2816" width="3.66666666666667" style="23" customWidth="1"/>
    <col min="2817" max="2817" width="5.44166666666667" style="23" customWidth="1"/>
    <col min="2818" max="2818" width="4.66666666666667" style="23" customWidth="1"/>
    <col min="2819" max="2819" width="3.66666666666667" style="23" customWidth="1"/>
    <col min="2820" max="2820" width="5.44166666666667" style="23" customWidth="1"/>
    <col min="2821" max="2821" width="4.66666666666667" style="23" customWidth="1"/>
    <col min="2822" max="2822" width="3.66666666666667" style="23" customWidth="1"/>
    <col min="2823" max="2823" width="5.44166666666667" style="23" customWidth="1"/>
    <col min="2824" max="2824" width="4.66666666666667" style="23" customWidth="1"/>
    <col min="2825" max="2825" width="3.66666666666667" style="23" customWidth="1"/>
    <col min="2826" max="2826" width="5.44166666666667" style="23" customWidth="1"/>
    <col min="2827" max="2827" width="4.66666666666667" style="23" customWidth="1"/>
    <col min="2828" max="2828" width="3.66666666666667" style="23" customWidth="1"/>
    <col min="2829" max="2829" width="5.44166666666667" style="23" customWidth="1"/>
    <col min="2830" max="2830" width="4.66666666666667" style="23" customWidth="1"/>
    <col min="2831" max="2831" width="3.66666666666667" style="23" customWidth="1"/>
    <col min="2832" max="2832" width="5.44166666666667" style="23" customWidth="1"/>
    <col min="2833" max="2833" width="4.66666666666667" style="23" customWidth="1"/>
    <col min="2834" max="2834" width="3.66666666666667" style="23" customWidth="1"/>
    <col min="2835" max="2835" width="5.44166666666667" style="23" customWidth="1"/>
    <col min="2836" max="2836" width="4.66666666666667" style="23" customWidth="1"/>
    <col min="2837" max="2839" width="4.10833333333333" style="23" customWidth="1"/>
    <col min="2840" max="2843" width="3.66666666666667" style="23" customWidth="1"/>
    <col min="2844" max="2844" width="4.66666666666667" style="23" customWidth="1"/>
    <col min="2845" max="2845" width="5.10833333333333" style="23" customWidth="1"/>
    <col min="2846" max="2846" width="4.55833333333333" style="23" customWidth="1"/>
    <col min="2847" max="3039" width="9.10833333333333" style="23"/>
    <col min="3040" max="3041" width="4.10833333333333" style="23" customWidth="1"/>
    <col min="3042" max="3056" width="4.66666666666667" style="23" customWidth="1"/>
    <col min="3057" max="3059" width="3.66666666666667" style="23" customWidth="1"/>
    <col min="3060" max="3060" width="4.33333333333333" style="23" customWidth="1"/>
    <col min="3061" max="3072" width="3.66666666666667" style="23" customWidth="1"/>
    <col min="3073" max="3073" width="5.44166666666667" style="23" customWidth="1"/>
    <col min="3074" max="3074" width="4.66666666666667" style="23" customWidth="1"/>
    <col min="3075" max="3075" width="3.66666666666667" style="23" customWidth="1"/>
    <col min="3076" max="3076" width="5.44166666666667" style="23" customWidth="1"/>
    <col min="3077" max="3077" width="4.66666666666667" style="23" customWidth="1"/>
    <col min="3078" max="3078" width="3.66666666666667" style="23" customWidth="1"/>
    <col min="3079" max="3079" width="5.44166666666667" style="23" customWidth="1"/>
    <col min="3080" max="3080" width="4.66666666666667" style="23" customWidth="1"/>
    <col min="3081" max="3081" width="3.66666666666667" style="23" customWidth="1"/>
    <col min="3082" max="3082" width="5.44166666666667" style="23" customWidth="1"/>
    <col min="3083" max="3083" width="4.66666666666667" style="23" customWidth="1"/>
    <col min="3084" max="3084" width="3.66666666666667" style="23" customWidth="1"/>
    <col min="3085" max="3085" width="5.44166666666667" style="23" customWidth="1"/>
    <col min="3086" max="3086" width="4.66666666666667" style="23" customWidth="1"/>
    <col min="3087" max="3087" width="3.66666666666667" style="23" customWidth="1"/>
    <col min="3088" max="3088" width="5.44166666666667" style="23" customWidth="1"/>
    <col min="3089" max="3089" width="4.66666666666667" style="23" customWidth="1"/>
    <col min="3090" max="3090" width="3.66666666666667" style="23" customWidth="1"/>
    <col min="3091" max="3091" width="5.44166666666667" style="23" customWidth="1"/>
    <col min="3092" max="3092" width="4.66666666666667" style="23" customWidth="1"/>
    <col min="3093" max="3095" width="4.10833333333333" style="23" customWidth="1"/>
    <col min="3096" max="3099" width="3.66666666666667" style="23" customWidth="1"/>
    <col min="3100" max="3100" width="4.66666666666667" style="23" customWidth="1"/>
    <col min="3101" max="3101" width="5.10833333333333" style="23" customWidth="1"/>
    <col min="3102" max="3102" width="4.55833333333333" style="23" customWidth="1"/>
    <col min="3103" max="3295" width="9.10833333333333" style="23"/>
    <col min="3296" max="3297" width="4.10833333333333" style="23" customWidth="1"/>
    <col min="3298" max="3312" width="4.66666666666667" style="23" customWidth="1"/>
    <col min="3313" max="3315" width="3.66666666666667" style="23" customWidth="1"/>
    <col min="3316" max="3316" width="4.33333333333333" style="23" customWidth="1"/>
    <col min="3317" max="3328" width="3.66666666666667" style="23" customWidth="1"/>
    <col min="3329" max="3329" width="5.44166666666667" style="23" customWidth="1"/>
    <col min="3330" max="3330" width="4.66666666666667" style="23" customWidth="1"/>
    <col min="3331" max="3331" width="3.66666666666667" style="23" customWidth="1"/>
    <col min="3332" max="3332" width="5.44166666666667" style="23" customWidth="1"/>
    <col min="3333" max="3333" width="4.66666666666667" style="23" customWidth="1"/>
    <col min="3334" max="3334" width="3.66666666666667" style="23" customWidth="1"/>
    <col min="3335" max="3335" width="5.44166666666667" style="23" customWidth="1"/>
    <col min="3336" max="3336" width="4.66666666666667" style="23" customWidth="1"/>
    <col min="3337" max="3337" width="3.66666666666667" style="23" customWidth="1"/>
    <col min="3338" max="3338" width="5.44166666666667" style="23" customWidth="1"/>
    <col min="3339" max="3339" width="4.66666666666667" style="23" customWidth="1"/>
    <col min="3340" max="3340" width="3.66666666666667" style="23" customWidth="1"/>
    <col min="3341" max="3341" width="5.44166666666667" style="23" customWidth="1"/>
    <col min="3342" max="3342" width="4.66666666666667" style="23" customWidth="1"/>
    <col min="3343" max="3343" width="3.66666666666667" style="23" customWidth="1"/>
    <col min="3344" max="3344" width="5.44166666666667" style="23" customWidth="1"/>
    <col min="3345" max="3345" width="4.66666666666667" style="23" customWidth="1"/>
    <col min="3346" max="3346" width="3.66666666666667" style="23" customWidth="1"/>
    <col min="3347" max="3347" width="5.44166666666667" style="23" customWidth="1"/>
    <col min="3348" max="3348" width="4.66666666666667" style="23" customWidth="1"/>
    <col min="3349" max="3351" width="4.10833333333333" style="23" customWidth="1"/>
    <col min="3352" max="3355" width="3.66666666666667" style="23" customWidth="1"/>
    <col min="3356" max="3356" width="4.66666666666667" style="23" customWidth="1"/>
    <col min="3357" max="3357" width="5.10833333333333" style="23" customWidth="1"/>
    <col min="3358" max="3358" width="4.55833333333333" style="23" customWidth="1"/>
    <col min="3359" max="3551" width="9.10833333333333" style="23"/>
    <col min="3552" max="3553" width="4.10833333333333" style="23" customWidth="1"/>
    <col min="3554" max="3568" width="4.66666666666667" style="23" customWidth="1"/>
    <col min="3569" max="3571" width="3.66666666666667" style="23" customWidth="1"/>
    <col min="3572" max="3572" width="4.33333333333333" style="23" customWidth="1"/>
    <col min="3573" max="3584" width="3.66666666666667" style="23" customWidth="1"/>
    <col min="3585" max="3585" width="5.44166666666667" style="23" customWidth="1"/>
    <col min="3586" max="3586" width="4.66666666666667" style="23" customWidth="1"/>
    <col min="3587" max="3587" width="3.66666666666667" style="23" customWidth="1"/>
    <col min="3588" max="3588" width="5.44166666666667" style="23" customWidth="1"/>
    <col min="3589" max="3589" width="4.66666666666667" style="23" customWidth="1"/>
    <col min="3590" max="3590" width="3.66666666666667" style="23" customWidth="1"/>
    <col min="3591" max="3591" width="5.44166666666667" style="23" customWidth="1"/>
    <col min="3592" max="3592" width="4.66666666666667" style="23" customWidth="1"/>
    <col min="3593" max="3593" width="3.66666666666667" style="23" customWidth="1"/>
    <col min="3594" max="3594" width="5.44166666666667" style="23" customWidth="1"/>
    <col min="3595" max="3595" width="4.66666666666667" style="23" customWidth="1"/>
    <col min="3596" max="3596" width="3.66666666666667" style="23" customWidth="1"/>
    <col min="3597" max="3597" width="5.44166666666667" style="23" customWidth="1"/>
    <col min="3598" max="3598" width="4.66666666666667" style="23" customWidth="1"/>
    <col min="3599" max="3599" width="3.66666666666667" style="23" customWidth="1"/>
    <col min="3600" max="3600" width="5.44166666666667" style="23" customWidth="1"/>
    <col min="3601" max="3601" width="4.66666666666667" style="23" customWidth="1"/>
    <col min="3602" max="3602" width="3.66666666666667" style="23" customWidth="1"/>
    <col min="3603" max="3603" width="5.44166666666667" style="23" customWidth="1"/>
    <col min="3604" max="3604" width="4.66666666666667" style="23" customWidth="1"/>
    <col min="3605" max="3607" width="4.10833333333333" style="23" customWidth="1"/>
    <col min="3608" max="3611" width="3.66666666666667" style="23" customWidth="1"/>
    <col min="3612" max="3612" width="4.66666666666667" style="23" customWidth="1"/>
    <col min="3613" max="3613" width="5.10833333333333" style="23" customWidth="1"/>
    <col min="3614" max="3614" width="4.55833333333333" style="23" customWidth="1"/>
    <col min="3615" max="3807" width="9.10833333333333" style="23"/>
    <col min="3808" max="3809" width="4.10833333333333" style="23" customWidth="1"/>
    <col min="3810" max="3824" width="4.66666666666667" style="23" customWidth="1"/>
    <col min="3825" max="3827" width="3.66666666666667" style="23" customWidth="1"/>
    <col min="3828" max="3828" width="4.33333333333333" style="23" customWidth="1"/>
    <col min="3829" max="3840" width="3.66666666666667" style="23" customWidth="1"/>
    <col min="3841" max="3841" width="5.44166666666667" style="23" customWidth="1"/>
    <col min="3842" max="3842" width="4.66666666666667" style="23" customWidth="1"/>
    <col min="3843" max="3843" width="3.66666666666667" style="23" customWidth="1"/>
    <col min="3844" max="3844" width="5.44166666666667" style="23" customWidth="1"/>
    <col min="3845" max="3845" width="4.66666666666667" style="23" customWidth="1"/>
    <col min="3846" max="3846" width="3.66666666666667" style="23" customWidth="1"/>
    <col min="3847" max="3847" width="5.44166666666667" style="23" customWidth="1"/>
    <col min="3848" max="3848" width="4.66666666666667" style="23" customWidth="1"/>
    <col min="3849" max="3849" width="3.66666666666667" style="23" customWidth="1"/>
    <col min="3850" max="3850" width="5.44166666666667" style="23" customWidth="1"/>
    <col min="3851" max="3851" width="4.66666666666667" style="23" customWidth="1"/>
    <col min="3852" max="3852" width="3.66666666666667" style="23" customWidth="1"/>
    <col min="3853" max="3853" width="5.44166666666667" style="23" customWidth="1"/>
    <col min="3854" max="3854" width="4.66666666666667" style="23" customWidth="1"/>
    <col min="3855" max="3855" width="3.66666666666667" style="23" customWidth="1"/>
    <col min="3856" max="3856" width="5.44166666666667" style="23" customWidth="1"/>
    <col min="3857" max="3857" width="4.66666666666667" style="23" customWidth="1"/>
    <col min="3858" max="3858" width="3.66666666666667" style="23" customWidth="1"/>
    <col min="3859" max="3859" width="5.44166666666667" style="23" customWidth="1"/>
    <col min="3860" max="3860" width="4.66666666666667" style="23" customWidth="1"/>
    <col min="3861" max="3863" width="4.10833333333333" style="23" customWidth="1"/>
    <col min="3864" max="3867" width="3.66666666666667" style="23" customWidth="1"/>
    <col min="3868" max="3868" width="4.66666666666667" style="23" customWidth="1"/>
    <col min="3869" max="3869" width="5.10833333333333" style="23" customWidth="1"/>
    <col min="3870" max="3870" width="4.55833333333333" style="23" customWidth="1"/>
    <col min="3871" max="4063" width="9.10833333333333" style="23"/>
    <col min="4064" max="4065" width="4.10833333333333" style="23" customWidth="1"/>
    <col min="4066" max="4080" width="4.66666666666667" style="23" customWidth="1"/>
    <col min="4081" max="4083" width="3.66666666666667" style="23" customWidth="1"/>
    <col min="4084" max="4084" width="4.33333333333333" style="23" customWidth="1"/>
    <col min="4085" max="4096" width="3.66666666666667" style="23" customWidth="1"/>
    <col min="4097" max="4097" width="5.44166666666667" style="23" customWidth="1"/>
    <col min="4098" max="4098" width="4.66666666666667" style="23" customWidth="1"/>
    <col min="4099" max="4099" width="3.66666666666667" style="23" customWidth="1"/>
    <col min="4100" max="4100" width="5.44166666666667" style="23" customWidth="1"/>
    <col min="4101" max="4101" width="4.66666666666667" style="23" customWidth="1"/>
    <col min="4102" max="4102" width="3.66666666666667" style="23" customWidth="1"/>
    <col min="4103" max="4103" width="5.44166666666667" style="23" customWidth="1"/>
    <col min="4104" max="4104" width="4.66666666666667" style="23" customWidth="1"/>
    <col min="4105" max="4105" width="3.66666666666667" style="23" customWidth="1"/>
    <col min="4106" max="4106" width="5.44166666666667" style="23" customWidth="1"/>
    <col min="4107" max="4107" width="4.66666666666667" style="23" customWidth="1"/>
    <col min="4108" max="4108" width="3.66666666666667" style="23" customWidth="1"/>
    <col min="4109" max="4109" width="5.44166666666667" style="23" customWidth="1"/>
    <col min="4110" max="4110" width="4.66666666666667" style="23" customWidth="1"/>
    <col min="4111" max="4111" width="3.66666666666667" style="23" customWidth="1"/>
    <col min="4112" max="4112" width="5.44166666666667" style="23" customWidth="1"/>
    <col min="4113" max="4113" width="4.66666666666667" style="23" customWidth="1"/>
    <col min="4114" max="4114" width="3.66666666666667" style="23" customWidth="1"/>
    <col min="4115" max="4115" width="5.44166666666667" style="23" customWidth="1"/>
    <col min="4116" max="4116" width="4.66666666666667" style="23" customWidth="1"/>
    <col min="4117" max="4119" width="4.10833333333333" style="23" customWidth="1"/>
    <col min="4120" max="4123" width="3.66666666666667" style="23" customWidth="1"/>
    <col min="4124" max="4124" width="4.66666666666667" style="23" customWidth="1"/>
    <col min="4125" max="4125" width="5.10833333333333" style="23" customWidth="1"/>
    <col min="4126" max="4126" width="4.55833333333333" style="23" customWidth="1"/>
    <col min="4127" max="4319" width="9.10833333333333" style="23"/>
    <col min="4320" max="4321" width="4.10833333333333" style="23" customWidth="1"/>
    <col min="4322" max="4336" width="4.66666666666667" style="23" customWidth="1"/>
    <col min="4337" max="4339" width="3.66666666666667" style="23" customWidth="1"/>
    <col min="4340" max="4340" width="4.33333333333333" style="23" customWidth="1"/>
    <col min="4341" max="4352" width="3.66666666666667" style="23" customWidth="1"/>
    <col min="4353" max="4353" width="5.44166666666667" style="23" customWidth="1"/>
    <col min="4354" max="4354" width="4.66666666666667" style="23" customWidth="1"/>
    <col min="4355" max="4355" width="3.66666666666667" style="23" customWidth="1"/>
    <col min="4356" max="4356" width="5.44166666666667" style="23" customWidth="1"/>
    <col min="4357" max="4357" width="4.66666666666667" style="23" customWidth="1"/>
    <col min="4358" max="4358" width="3.66666666666667" style="23" customWidth="1"/>
    <col min="4359" max="4359" width="5.44166666666667" style="23" customWidth="1"/>
    <col min="4360" max="4360" width="4.66666666666667" style="23" customWidth="1"/>
    <col min="4361" max="4361" width="3.66666666666667" style="23" customWidth="1"/>
    <col min="4362" max="4362" width="5.44166666666667" style="23" customWidth="1"/>
    <col min="4363" max="4363" width="4.66666666666667" style="23" customWidth="1"/>
    <col min="4364" max="4364" width="3.66666666666667" style="23" customWidth="1"/>
    <col min="4365" max="4365" width="5.44166666666667" style="23" customWidth="1"/>
    <col min="4366" max="4366" width="4.66666666666667" style="23" customWidth="1"/>
    <col min="4367" max="4367" width="3.66666666666667" style="23" customWidth="1"/>
    <col min="4368" max="4368" width="5.44166666666667" style="23" customWidth="1"/>
    <col min="4369" max="4369" width="4.66666666666667" style="23" customWidth="1"/>
    <col min="4370" max="4370" width="3.66666666666667" style="23" customWidth="1"/>
    <col min="4371" max="4371" width="5.44166666666667" style="23" customWidth="1"/>
    <col min="4372" max="4372" width="4.66666666666667" style="23" customWidth="1"/>
    <col min="4373" max="4375" width="4.10833333333333" style="23" customWidth="1"/>
    <col min="4376" max="4379" width="3.66666666666667" style="23" customWidth="1"/>
    <col min="4380" max="4380" width="4.66666666666667" style="23" customWidth="1"/>
    <col min="4381" max="4381" width="5.10833333333333" style="23" customWidth="1"/>
    <col min="4382" max="4382" width="4.55833333333333" style="23" customWidth="1"/>
    <col min="4383" max="4575" width="9.10833333333333" style="23"/>
    <col min="4576" max="4577" width="4.10833333333333" style="23" customWidth="1"/>
    <col min="4578" max="4592" width="4.66666666666667" style="23" customWidth="1"/>
    <col min="4593" max="4595" width="3.66666666666667" style="23" customWidth="1"/>
    <col min="4596" max="4596" width="4.33333333333333" style="23" customWidth="1"/>
    <col min="4597" max="4608" width="3.66666666666667" style="23" customWidth="1"/>
    <col min="4609" max="4609" width="5.44166666666667" style="23" customWidth="1"/>
    <col min="4610" max="4610" width="4.66666666666667" style="23" customWidth="1"/>
    <col min="4611" max="4611" width="3.66666666666667" style="23" customWidth="1"/>
    <col min="4612" max="4612" width="5.44166666666667" style="23" customWidth="1"/>
    <col min="4613" max="4613" width="4.66666666666667" style="23" customWidth="1"/>
    <col min="4614" max="4614" width="3.66666666666667" style="23" customWidth="1"/>
    <col min="4615" max="4615" width="5.44166666666667" style="23" customWidth="1"/>
    <col min="4616" max="4616" width="4.66666666666667" style="23" customWidth="1"/>
    <col min="4617" max="4617" width="3.66666666666667" style="23" customWidth="1"/>
    <col min="4618" max="4618" width="5.44166666666667" style="23" customWidth="1"/>
    <col min="4619" max="4619" width="4.66666666666667" style="23" customWidth="1"/>
    <col min="4620" max="4620" width="3.66666666666667" style="23" customWidth="1"/>
    <col min="4621" max="4621" width="5.44166666666667" style="23" customWidth="1"/>
    <col min="4622" max="4622" width="4.66666666666667" style="23" customWidth="1"/>
    <col min="4623" max="4623" width="3.66666666666667" style="23" customWidth="1"/>
    <col min="4624" max="4624" width="5.44166666666667" style="23" customWidth="1"/>
    <col min="4625" max="4625" width="4.66666666666667" style="23" customWidth="1"/>
    <col min="4626" max="4626" width="3.66666666666667" style="23" customWidth="1"/>
    <col min="4627" max="4627" width="5.44166666666667" style="23" customWidth="1"/>
    <col min="4628" max="4628" width="4.66666666666667" style="23" customWidth="1"/>
    <col min="4629" max="4631" width="4.10833333333333" style="23" customWidth="1"/>
    <col min="4632" max="4635" width="3.66666666666667" style="23" customWidth="1"/>
    <col min="4636" max="4636" width="4.66666666666667" style="23" customWidth="1"/>
    <col min="4637" max="4637" width="5.10833333333333" style="23" customWidth="1"/>
    <col min="4638" max="4638" width="4.55833333333333" style="23" customWidth="1"/>
    <col min="4639" max="4831" width="9.10833333333333" style="23"/>
    <col min="4832" max="4833" width="4.10833333333333" style="23" customWidth="1"/>
    <col min="4834" max="4848" width="4.66666666666667" style="23" customWidth="1"/>
    <col min="4849" max="4851" width="3.66666666666667" style="23" customWidth="1"/>
    <col min="4852" max="4852" width="4.33333333333333" style="23" customWidth="1"/>
    <col min="4853" max="4864" width="3.66666666666667" style="23" customWidth="1"/>
    <col min="4865" max="4865" width="5.44166666666667" style="23" customWidth="1"/>
    <col min="4866" max="4866" width="4.66666666666667" style="23" customWidth="1"/>
    <col min="4867" max="4867" width="3.66666666666667" style="23" customWidth="1"/>
    <col min="4868" max="4868" width="5.44166666666667" style="23" customWidth="1"/>
    <col min="4869" max="4869" width="4.66666666666667" style="23" customWidth="1"/>
    <col min="4870" max="4870" width="3.66666666666667" style="23" customWidth="1"/>
    <col min="4871" max="4871" width="5.44166666666667" style="23" customWidth="1"/>
    <col min="4872" max="4872" width="4.66666666666667" style="23" customWidth="1"/>
    <col min="4873" max="4873" width="3.66666666666667" style="23" customWidth="1"/>
    <col min="4874" max="4874" width="5.44166666666667" style="23" customWidth="1"/>
    <col min="4875" max="4875" width="4.66666666666667" style="23" customWidth="1"/>
    <col min="4876" max="4876" width="3.66666666666667" style="23" customWidth="1"/>
    <col min="4877" max="4877" width="5.44166666666667" style="23" customWidth="1"/>
    <col min="4878" max="4878" width="4.66666666666667" style="23" customWidth="1"/>
    <col min="4879" max="4879" width="3.66666666666667" style="23" customWidth="1"/>
    <col min="4880" max="4880" width="5.44166666666667" style="23" customWidth="1"/>
    <col min="4881" max="4881" width="4.66666666666667" style="23" customWidth="1"/>
    <col min="4882" max="4882" width="3.66666666666667" style="23" customWidth="1"/>
    <col min="4883" max="4883" width="5.44166666666667" style="23" customWidth="1"/>
    <col min="4884" max="4884" width="4.66666666666667" style="23" customWidth="1"/>
    <col min="4885" max="4887" width="4.10833333333333" style="23" customWidth="1"/>
    <col min="4888" max="4891" width="3.66666666666667" style="23" customWidth="1"/>
    <col min="4892" max="4892" width="4.66666666666667" style="23" customWidth="1"/>
    <col min="4893" max="4893" width="5.10833333333333" style="23" customWidth="1"/>
    <col min="4894" max="4894" width="4.55833333333333" style="23" customWidth="1"/>
    <col min="4895" max="5087" width="9.10833333333333" style="23"/>
    <col min="5088" max="5089" width="4.10833333333333" style="23" customWidth="1"/>
    <col min="5090" max="5104" width="4.66666666666667" style="23" customWidth="1"/>
    <col min="5105" max="5107" width="3.66666666666667" style="23" customWidth="1"/>
    <col min="5108" max="5108" width="4.33333333333333" style="23" customWidth="1"/>
    <col min="5109" max="5120" width="3.66666666666667" style="23" customWidth="1"/>
    <col min="5121" max="5121" width="5.44166666666667" style="23" customWidth="1"/>
    <col min="5122" max="5122" width="4.66666666666667" style="23" customWidth="1"/>
    <col min="5123" max="5123" width="3.66666666666667" style="23" customWidth="1"/>
    <col min="5124" max="5124" width="5.44166666666667" style="23" customWidth="1"/>
    <col min="5125" max="5125" width="4.66666666666667" style="23" customWidth="1"/>
    <col min="5126" max="5126" width="3.66666666666667" style="23" customWidth="1"/>
    <col min="5127" max="5127" width="5.44166666666667" style="23" customWidth="1"/>
    <col min="5128" max="5128" width="4.66666666666667" style="23" customWidth="1"/>
    <col min="5129" max="5129" width="3.66666666666667" style="23" customWidth="1"/>
    <col min="5130" max="5130" width="5.44166666666667" style="23" customWidth="1"/>
    <col min="5131" max="5131" width="4.66666666666667" style="23" customWidth="1"/>
    <col min="5132" max="5132" width="3.66666666666667" style="23" customWidth="1"/>
    <col min="5133" max="5133" width="5.44166666666667" style="23" customWidth="1"/>
    <col min="5134" max="5134" width="4.66666666666667" style="23" customWidth="1"/>
    <col min="5135" max="5135" width="3.66666666666667" style="23" customWidth="1"/>
    <col min="5136" max="5136" width="5.44166666666667" style="23" customWidth="1"/>
    <col min="5137" max="5137" width="4.66666666666667" style="23" customWidth="1"/>
    <col min="5138" max="5138" width="3.66666666666667" style="23" customWidth="1"/>
    <col min="5139" max="5139" width="5.44166666666667" style="23" customWidth="1"/>
    <col min="5140" max="5140" width="4.66666666666667" style="23" customWidth="1"/>
    <col min="5141" max="5143" width="4.10833333333333" style="23" customWidth="1"/>
    <col min="5144" max="5147" width="3.66666666666667" style="23" customWidth="1"/>
    <col min="5148" max="5148" width="4.66666666666667" style="23" customWidth="1"/>
    <col min="5149" max="5149" width="5.10833333333333" style="23" customWidth="1"/>
    <col min="5150" max="5150" width="4.55833333333333" style="23" customWidth="1"/>
    <col min="5151" max="5343" width="9.10833333333333" style="23"/>
    <col min="5344" max="5345" width="4.10833333333333" style="23" customWidth="1"/>
    <col min="5346" max="5360" width="4.66666666666667" style="23" customWidth="1"/>
    <col min="5361" max="5363" width="3.66666666666667" style="23" customWidth="1"/>
    <col min="5364" max="5364" width="4.33333333333333" style="23" customWidth="1"/>
    <col min="5365" max="5376" width="3.66666666666667" style="23" customWidth="1"/>
    <col min="5377" max="5377" width="5.44166666666667" style="23" customWidth="1"/>
    <col min="5378" max="5378" width="4.66666666666667" style="23" customWidth="1"/>
    <col min="5379" max="5379" width="3.66666666666667" style="23" customWidth="1"/>
    <col min="5380" max="5380" width="5.44166666666667" style="23" customWidth="1"/>
    <col min="5381" max="5381" width="4.66666666666667" style="23" customWidth="1"/>
    <col min="5382" max="5382" width="3.66666666666667" style="23" customWidth="1"/>
    <col min="5383" max="5383" width="5.44166666666667" style="23" customWidth="1"/>
    <col min="5384" max="5384" width="4.66666666666667" style="23" customWidth="1"/>
    <col min="5385" max="5385" width="3.66666666666667" style="23" customWidth="1"/>
    <col min="5386" max="5386" width="5.44166666666667" style="23" customWidth="1"/>
    <col min="5387" max="5387" width="4.66666666666667" style="23" customWidth="1"/>
    <col min="5388" max="5388" width="3.66666666666667" style="23" customWidth="1"/>
    <col min="5389" max="5389" width="5.44166666666667" style="23" customWidth="1"/>
    <col min="5390" max="5390" width="4.66666666666667" style="23" customWidth="1"/>
    <col min="5391" max="5391" width="3.66666666666667" style="23" customWidth="1"/>
    <col min="5392" max="5392" width="5.44166666666667" style="23" customWidth="1"/>
    <col min="5393" max="5393" width="4.66666666666667" style="23" customWidth="1"/>
    <col min="5394" max="5394" width="3.66666666666667" style="23" customWidth="1"/>
    <col min="5395" max="5395" width="5.44166666666667" style="23" customWidth="1"/>
    <col min="5396" max="5396" width="4.66666666666667" style="23" customWidth="1"/>
    <col min="5397" max="5399" width="4.10833333333333" style="23" customWidth="1"/>
    <col min="5400" max="5403" width="3.66666666666667" style="23" customWidth="1"/>
    <col min="5404" max="5404" width="4.66666666666667" style="23" customWidth="1"/>
    <col min="5405" max="5405" width="5.10833333333333" style="23" customWidth="1"/>
    <col min="5406" max="5406" width="4.55833333333333" style="23" customWidth="1"/>
    <col min="5407" max="5599" width="9.10833333333333" style="23"/>
    <col min="5600" max="5601" width="4.10833333333333" style="23" customWidth="1"/>
    <col min="5602" max="5616" width="4.66666666666667" style="23" customWidth="1"/>
    <col min="5617" max="5619" width="3.66666666666667" style="23" customWidth="1"/>
    <col min="5620" max="5620" width="4.33333333333333" style="23" customWidth="1"/>
    <col min="5621" max="5632" width="3.66666666666667" style="23" customWidth="1"/>
    <col min="5633" max="5633" width="5.44166666666667" style="23" customWidth="1"/>
    <col min="5634" max="5634" width="4.66666666666667" style="23" customWidth="1"/>
    <col min="5635" max="5635" width="3.66666666666667" style="23" customWidth="1"/>
    <col min="5636" max="5636" width="5.44166666666667" style="23" customWidth="1"/>
    <col min="5637" max="5637" width="4.66666666666667" style="23" customWidth="1"/>
    <col min="5638" max="5638" width="3.66666666666667" style="23" customWidth="1"/>
    <col min="5639" max="5639" width="5.44166666666667" style="23" customWidth="1"/>
    <col min="5640" max="5640" width="4.66666666666667" style="23" customWidth="1"/>
    <col min="5641" max="5641" width="3.66666666666667" style="23" customWidth="1"/>
    <col min="5642" max="5642" width="5.44166666666667" style="23" customWidth="1"/>
    <col min="5643" max="5643" width="4.66666666666667" style="23" customWidth="1"/>
    <col min="5644" max="5644" width="3.66666666666667" style="23" customWidth="1"/>
    <col min="5645" max="5645" width="5.44166666666667" style="23" customWidth="1"/>
    <col min="5646" max="5646" width="4.66666666666667" style="23" customWidth="1"/>
    <col min="5647" max="5647" width="3.66666666666667" style="23" customWidth="1"/>
    <col min="5648" max="5648" width="5.44166666666667" style="23" customWidth="1"/>
    <col min="5649" max="5649" width="4.66666666666667" style="23" customWidth="1"/>
    <col min="5650" max="5650" width="3.66666666666667" style="23" customWidth="1"/>
    <col min="5651" max="5651" width="5.44166666666667" style="23" customWidth="1"/>
    <col min="5652" max="5652" width="4.66666666666667" style="23" customWidth="1"/>
    <col min="5653" max="5655" width="4.10833333333333" style="23" customWidth="1"/>
    <col min="5656" max="5659" width="3.66666666666667" style="23" customWidth="1"/>
    <col min="5660" max="5660" width="4.66666666666667" style="23" customWidth="1"/>
    <col min="5661" max="5661" width="5.10833333333333" style="23" customWidth="1"/>
    <col min="5662" max="5662" width="4.55833333333333" style="23" customWidth="1"/>
    <col min="5663" max="5855" width="9.10833333333333" style="23"/>
    <col min="5856" max="5857" width="4.10833333333333" style="23" customWidth="1"/>
    <col min="5858" max="5872" width="4.66666666666667" style="23" customWidth="1"/>
    <col min="5873" max="5875" width="3.66666666666667" style="23" customWidth="1"/>
    <col min="5876" max="5876" width="4.33333333333333" style="23" customWidth="1"/>
    <col min="5877" max="5888" width="3.66666666666667" style="23" customWidth="1"/>
    <col min="5889" max="5889" width="5.44166666666667" style="23" customWidth="1"/>
    <col min="5890" max="5890" width="4.66666666666667" style="23" customWidth="1"/>
    <col min="5891" max="5891" width="3.66666666666667" style="23" customWidth="1"/>
    <col min="5892" max="5892" width="5.44166666666667" style="23" customWidth="1"/>
    <col min="5893" max="5893" width="4.66666666666667" style="23" customWidth="1"/>
    <col min="5894" max="5894" width="3.66666666666667" style="23" customWidth="1"/>
    <col min="5895" max="5895" width="5.44166666666667" style="23" customWidth="1"/>
    <col min="5896" max="5896" width="4.66666666666667" style="23" customWidth="1"/>
    <col min="5897" max="5897" width="3.66666666666667" style="23" customWidth="1"/>
    <col min="5898" max="5898" width="5.44166666666667" style="23" customWidth="1"/>
    <col min="5899" max="5899" width="4.66666666666667" style="23" customWidth="1"/>
    <col min="5900" max="5900" width="3.66666666666667" style="23" customWidth="1"/>
    <col min="5901" max="5901" width="5.44166666666667" style="23" customWidth="1"/>
    <col min="5902" max="5902" width="4.66666666666667" style="23" customWidth="1"/>
    <col min="5903" max="5903" width="3.66666666666667" style="23" customWidth="1"/>
    <col min="5904" max="5904" width="5.44166666666667" style="23" customWidth="1"/>
    <col min="5905" max="5905" width="4.66666666666667" style="23" customWidth="1"/>
    <col min="5906" max="5906" width="3.66666666666667" style="23" customWidth="1"/>
    <col min="5907" max="5907" width="5.44166666666667" style="23" customWidth="1"/>
    <col min="5908" max="5908" width="4.66666666666667" style="23" customWidth="1"/>
    <col min="5909" max="5911" width="4.10833333333333" style="23" customWidth="1"/>
    <col min="5912" max="5915" width="3.66666666666667" style="23" customWidth="1"/>
    <col min="5916" max="5916" width="4.66666666666667" style="23" customWidth="1"/>
    <col min="5917" max="5917" width="5.10833333333333" style="23" customWidth="1"/>
    <col min="5918" max="5918" width="4.55833333333333" style="23" customWidth="1"/>
    <col min="5919" max="6111" width="9.10833333333333" style="23"/>
    <col min="6112" max="6113" width="4.10833333333333" style="23" customWidth="1"/>
    <col min="6114" max="6128" width="4.66666666666667" style="23" customWidth="1"/>
    <col min="6129" max="6131" width="3.66666666666667" style="23" customWidth="1"/>
    <col min="6132" max="6132" width="4.33333333333333" style="23" customWidth="1"/>
    <col min="6133" max="6144" width="3.66666666666667" style="23" customWidth="1"/>
    <col min="6145" max="6145" width="5.44166666666667" style="23" customWidth="1"/>
    <col min="6146" max="6146" width="4.66666666666667" style="23" customWidth="1"/>
    <col min="6147" max="6147" width="3.66666666666667" style="23" customWidth="1"/>
    <col min="6148" max="6148" width="5.44166666666667" style="23" customWidth="1"/>
    <col min="6149" max="6149" width="4.66666666666667" style="23" customWidth="1"/>
    <col min="6150" max="6150" width="3.66666666666667" style="23" customWidth="1"/>
    <col min="6151" max="6151" width="5.44166666666667" style="23" customWidth="1"/>
    <col min="6152" max="6152" width="4.66666666666667" style="23" customWidth="1"/>
    <col min="6153" max="6153" width="3.66666666666667" style="23" customWidth="1"/>
    <col min="6154" max="6154" width="5.44166666666667" style="23" customWidth="1"/>
    <col min="6155" max="6155" width="4.66666666666667" style="23" customWidth="1"/>
    <col min="6156" max="6156" width="3.66666666666667" style="23" customWidth="1"/>
    <col min="6157" max="6157" width="5.44166666666667" style="23" customWidth="1"/>
    <col min="6158" max="6158" width="4.66666666666667" style="23" customWidth="1"/>
    <col min="6159" max="6159" width="3.66666666666667" style="23" customWidth="1"/>
    <col min="6160" max="6160" width="5.44166666666667" style="23" customWidth="1"/>
    <col min="6161" max="6161" width="4.66666666666667" style="23" customWidth="1"/>
    <col min="6162" max="6162" width="3.66666666666667" style="23" customWidth="1"/>
    <col min="6163" max="6163" width="5.44166666666667" style="23" customWidth="1"/>
    <col min="6164" max="6164" width="4.66666666666667" style="23" customWidth="1"/>
    <col min="6165" max="6167" width="4.10833333333333" style="23" customWidth="1"/>
    <col min="6168" max="6171" width="3.66666666666667" style="23" customWidth="1"/>
    <col min="6172" max="6172" width="4.66666666666667" style="23" customWidth="1"/>
    <col min="6173" max="6173" width="5.10833333333333" style="23" customWidth="1"/>
    <col min="6174" max="6174" width="4.55833333333333" style="23" customWidth="1"/>
    <col min="6175" max="6367" width="9.10833333333333" style="23"/>
    <col min="6368" max="6369" width="4.10833333333333" style="23" customWidth="1"/>
    <col min="6370" max="6384" width="4.66666666666667" style="23" customWidth="1"/>
    <col min="6385" max="6387" width="3.66666666666667" style="23" customWidth="1"/>
    <col min="6388" max="6388" width="4.33333333333333" style="23" customWidth="1"/>
    <col min="6389" max="6400" width="3.66666666666667" style="23" customWidth="1"/>
    <col min="6401" max="6401" width="5.44166666666667" style="23" customWidth="1"/>
    <col min="6402" max="6402" width="4.66666666666667" style="23" customWidth="1"/>
    <col min="6403" max="6403" width="3.66666666666667" style="23" customWidth="1"/>
    <col min="6404" max="6404" width="5.44166666666667" style="23" customWidth="1"/>
    <col min="6405" max="6405" width="4.66666666666667" style="23" customWidth="1"/>
    <col min="6406" max="6406" width="3.66666666666667" style="23" customWidth="1"/>
    <col min="6407" max="6407" width="5.44166666666667" style="23" customWidth="1"/>
    <col min="6408" max="6408" width="4.66666666666667" style="23" customWidth="1"/>
    <col min="6409" max="6409" width="3.66666666666667" style="23" customWidth="1"/>
    <col min="6410" max="6410" width="5.44166666666667" style="23" customWidth="1"/>
    <col min="6411" max="6411" width="4.66666666666667" style="23" customWidth="1"/>
    <col min="6412" max="6412" width="3.66666666666667" style="23" customWidth="1"/>
    <col min="6413" max="6413" width="5.44166666666667" style="23" customWidth="1"/>
    <col min="6414" max="6414" width="4.66666666666667" style="23" customWidth="1"/>
    <col min="6415" max="6415" width="3.66666666666667" style="23" customWidth="1"/>
    <col min="6416" max="6416" width="5.44166666666667" style="23" customWidth="1"/>
    <col min="6417" max="6417" width="4.66666666666667" style="23" customWidth="1"/>
    <col min="6418" max="6418" width="3.66666666666667" style="23" customWidth="1"/>
    <col min="6419" max="6419" width="5.44166666666667" style="23" customWidth="1"/>
    <col min="6420" max="6420" width="4.66666666666667" style="23" customWidth="1"/>
    <col min="6421" max="6423" width="4.10833333333333" style="23" customWidth="1"/>
    <col min="6424" max="6427" width="3.66666666666667" style="23" customWidth="1"/>
    <col min="6428" max="6428" width="4.66666666666667" style="23" customWidth="1"/>
    <col min="6429" max="6429" width="5.10833333333333" style="23" customWidth="1"/>
    <col min="6430" max="6430" width="4.55833333333333" style="23" customWidth="1"/>
    <col min="6431" max="6623" width="9.10833333333333" style="23"/>
    <col min="6624" max="6625" width="4.10833333333333" style="23" customWidth="1"/>
    <col min="6626" max="6640" width="4.66666666666667" style="23" customWidth="1"/>
    <col min="6641" max="6643" width="3.66666666666667" style="23" customWidth="1"/>
    <col min="6644" max="6644" width="4.33333333333333" style="23" customWidth="1"/>
    <col min="6645" max="6656" width="3.66666666666667" style="23" customWidth="1"/>
    <col min="6657" max="6657" width="5.44166666666667" style="23" customWidth="1"/>
    <col min="6658" max="6658" width="4.66666666666667" style="23" customWidth="1"/>
    <col min="6659" max="6659" width="3.66666666666667" style="23" customWidth="1"/>
    <col min="6660" max="6660" width="5.44166666666667" style="23" customWidth="1"/>
    <col min="6661" max="6661" width="4.66666666666667" style="23" customWidth="1"/>
    <col min="6662" max="6662" width="3.66666666666667" style="23" customWidth="1"/>
    <col min="6663" max="6663" width="5.44166666666667" style="23" customWidth="1"/>
    <col min="6664" max="6664" width="4.66666666666667" style="23" customWidth="1"/>
    <col min="6665" max="6665" width="3.66666666666667" style="23" customWidth="1"/>
    <col min="6666" max="6666" width="5.44166666666667" style="23" customWidth="1"/>
    <col min="6667" max="6667" width="4.66666666666667" style="23" customWidth="1"/>
    <col min="6668" max="6668" width="3.66666666666667" style="23" customWidth="1"/>
    <col min="6669" max="6669" width="5.44166666666667" style="23" customWidth="1"/>
    <col min="6670" max="6670" width="4.66666666666667" style="23" customWidth="1"/>
    <col min="6671" max="6671" width="3.66666666666667" style="23" customWidth="1"/>
    <col min="6672" max="6672" width="5.44166666666667" style="23" customWidth="1"/>
    <col min="6673" max="6673" width="4.66666666666667" style="23" customWidth="1"/>
    <col min="6674" max="6674" width="3.66666666666667" style="23" customWidth="1"/>
    <col min="6675" max="6675" width="5.44166666666667" style="23" customWidth="1"/>
    <col min="6676" max="6676" width="4.66666666666667" style="23" customWidth="1"/>
    <col min="6677" max="6679" width="4.10833333333333" style="23" customWidth="1"/>
    <col min="6680" max="6683" width="3.66666666666667" style="23" customWidth="1"/>
    <col min="6684" max="6684" width="4.66666666666667" style="23" customWidth="1"/>
    <col min="6685" max="6685" width="5.10833333333333" style="23" customWidth="1"/>
    <col min="6686" max="6686" width="4.55833333333333" style="23" customWidth="1"/>
    <col min="6687" max="6879" width="9.10833333333333" style="23"/>
    <col min="6880" max="6881" width="4.10833333333333" style="23" customWidth="1"/>
    <col min="6882" max="6896" width="4.66666666666667" style="23" customWidth="1"/>
    <col min="6897" max="6899" width="3.66666666666667" style="23" customWidth="1"/>
    <col min="6900" max="6900" width="4.33333333333333" style="23" customWidth="1"/>
    <col min="6901" max="6912" width="3.66666666666667" style="23" customWidth="1"/>
    <col min="6913" max="6913" width="5.44166666666667" style="23" customWidth="1"/>
    <col min="6914" max="6914" width="4.66666666666667" style="23" customWidth="1"/>
    <col min="6915" max="6915" width="3.66666666666667" style="23" customWidth="1"/>
    <col min="6916" max="6916" width="5.44166666666667" style="23" customWidth="1"/>
    <col min="6917" max="6917" width="4.66666666666667" style="23" customWidth="1"/>
    <col min="6918" max="6918" width="3.66666666666667" style="23" customWidth="1"/>
    <col min="6919" max="6919" width="5.44166666666667" style="23" customWidth="1"/>
    <col min="6920" max="6920" width="4.66666666666667" style="23" customWidth="1"/>
    <col min="6921" max="6921" width="3.66666666666667" style="23" customWidth="1"/>
    <col min="6922" max="6922" width="5.44166666666667" style="23" customWidth="1"/>
    <col min="6923" max="6923" width="4.66666666666667" style="23" customWidth="1"/>
    <col min="6924" max="6924" width="3.66666666666667" style="23" customWidth="1"/>
    <col min="6925" max="6925" width="5.44166666666667" style="23" customWidth="1"/>
    <col min="6926" max="6926" width="4.66666666666667" style="23" customWidth="1"/>
    <col min="6927" max="6927" width="3.66666666666667" style="23" customWidth="1"/>
    <col min="6928" max="6928" width="5.44166666666667" style="23" customWidth="1"/>
    <col min="6929" max="6929" width="4.66666666666667" style="23" customWidth="1"/>
    <col min="6930" max="6930" width="3.66666666666667" style="23" customWidth="1"/>
    <col min="6931" max="6931" width="5.44166666666667" style="23" customWidth="1"/>
    <col min="6932" max="6932" width="4.66666666666667" style="23" customWidth="1"/>
    <col min="6933" max="6935" width="4.10833333333333" style="23" customWidth="1"/>
    <col min="6936" max="6939" width="3.66666666666667" style="23" customWidth="1"/>
    <col min="6940" max="6940" width="4.66666666666667" style="23" customWidth="1"/>
    <col min="6941" max="6941" width="5.10833333333333" style="23" customWidth="1"/>
    <col min="6942" max="6942" width="4.55833333333333" style="23" customWidth="1"/>
    <col min="6943" max="7135" width="9.10833333333333" style="23"/>
    <col min="7136" max="7137" width="4.10833333333333" style="23" customWidth="1"/>
    <col min="7138" max="7152" width="4.66666666666667" style="23" customWidth="1"/>
    <col min="7153" max="7155" width="3.66666666666667" style="23" customWidth="1"/>
    <col min="7156" max="7156" width="4.33333333333333" style="23" customWidth="1"/>
    <col min="7157" max="7168" width="3.66666666666667" style="23" customWidth="1"/>
    <col min="7169" max="7169" width="5.44166666666667" style="23" customWidth="1"/>
    <col min="7170" max="7170" width="4.66666666666667" style="23" customWidth="1"/>
    <col min="7171" max="7171" width="3.66666666666667" style="23" customWidth="1"/>
    <col min="7172" max="7172" width="5.44166666666667" style="23" customWidth="1"/>
    <col min="7173" max="7173" width="4.66666666666667" style="23" customWidth="1"/>
    <col min="7174" max="7174" width="3.66666666666667" style="23" customWidth="1"/>
    <col min="7175" max="7175" width="5.44166666666667" style="23" customWidth="1"/>
    <col min="7176" max="7176" width="4.66666666666667" style="23" customWidth="1"/>
    <col min="7177" max="7177" width="3.66666666666667" style="23" customWidth="1"/>
    <col min="7178" max="7178" width="5.44166666666667" style="23" customWidth="1"/>
    <col min="7179" max="7179" width="4.66666666666667" style="23" customWidth="1"/>
    <col min="7180" max="7180" width="3.66666666666667" style="23" customWidth="1"/>
    <col min="7181" max="7181" width="5.44166666666667" style="23" customWidth="1"/>
    <col min="7182" max="7182" width="4.66666666666667" style="23" customWidth="1"/>
    <col min="7183" max="7183" width="3.66666666666667" style="23" customWidth="1"/>
    <col min="7184" max="7184" width="5.44166666666667" style="23" customWidth="1"/>
    <col min="7185" max="7185" width="4.66666666666667" style="23" customWidth="1"/>
    <col min="7186" max="7186" width="3.66666666666667" style="23" customWidth="1"/>
    <col min="7187" max="7187" width="5.44166666666667" style="23" customWidth="1"/>
    <col min="7188" max="7188" width="4.66666666666667" style="23" customWidth="1"/>
    <col min="7189" max="7191" width="4.10833333333333" style="23" customWidth="1"/>
    <col min="7192" max="7195" width="3.66666666666667" style="23" customWidth="1"/>
    <col min="7196" max="7196" width="4.66666666666667" style="23" customWidth="1"/>
    <col min="7197" max="7197" width="5.10833333333333" style="23" customWidth="1"/>
    <col min="7198" max="7198" width="4.55833333333333" style="23" customWidth="1"/>
    <col min="7199" max="7391" width="9.10833333333333" style="23"/>
    <col min="7392" max="7393" width="4.10833333333333" style="23" customWidth="1"/>
    <col min="7394" max="7408" width="4.66666666666667" style="23" customWidth="1"/>
    <col min="7409" max="7411" width="3.66666666666667" style="23" customWidth="1"/>
    <col min="7412" max="7412" width="4.33333333333333" style="23" customWidth="1"/>
    <col min="7413" max="7424" width="3.66666666666667" style="23" customWidth="1"/>
    <col min="7425" max="7425" width="5.44166666666667" style="23" customWidth="1"/>
    <col min="7426" max="7426" width="4.66666666666667" style="23" customWidth="1"/>
    <col min="7427" max="7427" width="3.66666666666667" style="23" customWidth="1"/>
    <col min="7428" max="7428" width="5.44166666666667" style="23" customWidth="1"/>
    <col min="7429" max="7429" width="4.66666666666667" style="23" customWidth="1"/>
    <col min="7430" max="7430" width="3.66666666666667" style="23" customWidth="1"/>
    <col min="7431" max="7431" width="5.44166666666667" style="23" customWidth="1"/>
    <col min="7432" max="7432" width="4.66666666666667" style="23" customWidth="1"/>
    <col min="7433" max="7433" width="3.66666666666667" style="23" customWidth="1"/>
    <col min="7434" max="7434" width="5.44166666666667" style="23" customWidth="1"/>
    <col min="7435" max="7435" width="4.66666666666667" style="23" customWidth="1"/>
    <col min="7436" max="7436" width="3.66666666666667" style="23" customWidth="1"/>
    <col min="7437" max="7437" width="5.44166666666667" style="23" customWidth="1"/>
    <col min="7438" max="7438" width="4.66666666666667" style="23" customWidth="1"/>
    <col min="7439" max="7439" width="3.66666666666667" style="23" customWidth="1"/>
    <col min="7440" max="7440" width="5.44166666666667" style="23" customWidth="1"/>
    <col min="7441" max="7441" width="4.66666666666667" style="23" customWidth="1"/>
    <col min="7442" max="7442" width="3.66666666666667" style="23" customWidth="1"/>
    <col min="7443" max="7443" width="5.44166666666667" style="23" customWidth="1"/>
    <col min="7444" max="7444" width="4.66666666666667" style="23" customWidth="1"/>
    <col min="7445" max="7447" width="4.10833333333333" style="23" customWidth="1"/>
    <col min="7448" max="7451" width="3.66666666666667" style="23" customWidth="1"/>
    <col min="7452" max="7452" width="4.66666666666667" style="23" customWidth="1"/>
    <col min="7453" max="7453" width="5.10833333333333" style="23" customWidth="1"/>
    <col min="7454" max="7454" width="4.55833333333333" style="23" customWidth="1"/>
    <col min="7455" max="7647" width="9.10833333333333" style="23"/>
    <col min="7648" max="7649" width="4.10833333333333" style="23" customWidth="1"/>
    <col min="7650" max="7664" width="4.66666666666667" style="23" customWidth="1"/>
    <col min="7665" max="7667" width="3.66666666666667" style="23" customWidth="1"/>
    <col min="7668" max="7668" width="4.33333333333333" style="23" customWidth="1"/>
    <col min="7669" max="7680" width="3.66666666666667" style="23" customWidth="1"/>
    <col min="7681" max="7681" width="5.44166666666667" style="23" customWidth="1"/>
    <col min="7682" max="7682" width="4.66666666666667" style="23" customWidth="1"/>
    <col min="7683" max="7683" width="3.66666666666667" style="23" customWidth="1"/>
    <col min="7684" max="7684" width="5.44166666666667" style="23" customWidth="1"/>
    <col min="7685" max="7685" width="4.66666666666667" style="23" customWidth="1"/>
    <col min="7686" max="7686" width="3.66666666666667" style="23" customWidth="1"/>
    <col min="7687" max="7687" width="5.44166666666667" style="23" customWidth="1"/>
    <col min="7688" max="7688" width="4.66666666666667" style="23" customWidth="1"/>
    <col min="7689" max="7689" width="3.66666666666667" style="23" customWidth="1"/>
    <col min="7690" max="7690" width="5.44166666666667" style="23" customWidth="1"/>
    <col min="7691" max="7691" width="4.66666666666667" style="23" customWidth="1"/>
    <col min="7692" max="7692" width="3.66666666666667" style="23" customWidth="1"/>
    <col min="7693" max="7693" width="5.44166666666667" style="23" customWidth="1"/>
    <col min="7694" max="7694" width="4.66666666666667" style="23" customWidth="1"/>
    <col min="7695" max="7695" width="3.66666666666667" style="23" customWidth="1"/>
    <col min="7696" max="7696" width="5.44166666666667" style="23" customWidth="1"/>
    <col min="7697" max="7697" width="4.66666666666667" style="23" customWidth="1"/>
    <col min="7698" max="7698" width="3.66666666666667" style="23" customWidth="1"/>
    <col min="7699" max="7699" width="5.44166666666667" style="23" customWidth="1"/>
    <col min="7700" max="7700" width="4.66666666666667" style="23" customWidth="1"/>
    <col min="7701" max="7703" width="4.10833333333333" style="23" customWidth="1"/>
    <col min="7704" max="7707" width="3.66666666666667" style="23" customWidth="1"/>
    <col min="7708" max="7708" width="4.66666666666667" style="23" customWidth="1"/>
    <col min="7709" max="7709" width="5.10833333333333" style="23" customWidth="1"/>
    <col min="7710" max="7710" width="4.55833333333333" style="23" customWidth="1"/>
    <col min="7711" max="7903" width="9.10833333333333" style="23"/>
    <col min="7904" max="7905" width="4.10833333333333" style="23" customWidth="1"/>
    <col min="7906" max="7920" width="4.66666666666667" style="23" customWidth="1"/>
    <col min="7921" max="7923" width="3.66666666666667" style="23" customWidth="1"/>
    <col min="7924" max="7924" width="4.33333333333333" style="23" customWidth="1"/>
    <col min="7925" max="7936" width="3.66666666666667" style="23" customWidth="1"/>
    <col min="7937" max="7937" width="5.44166666666667" style="23" customWidth="1"/>
    <col min="7938" max="7938" width="4.66666666666667" style="23" customWidth="1"/>
    <col min="7939" max="7939" width="3.66666666666667" style="23" customWidth="1"/>
    <col min="7940" max="7940" width="5.44166666666667" style="23" customWidth="1"/>
    <col min="7941" max="7941" width="4.66666666666667" style="23" customWidth="1"/>
    <col min="7942" max="7942" width="3.66666666666667" style="23" customWidth="1"/>
    <col min="7943" max="7943" width="5.44166666666667" style="23" customWidth="1"/>
    <col min="7944" max="7944" width="4.66666666666667" style="23" customWidth="1"/>
    <col min="7945" max="7945" width="3.66666666666667" style="23" customWidth="1"/>
    <col min="7946" max="7946" width="5.44166666666667" style="23" customWidth="1"/>
    <col min="7947" max="7947" width="4.66666666666667" style="23" customWidth="1"/>
    <col min="7948" max="7948" width="3.66666666666667" style="23" customWidth="1"/>
    <col min="7949" max="7949" width="5.44166666666667" style="23" customWidth="1"/>
    <col min="7950" max="7950" width="4.66666666666667" style="23" customWidth="1"/>
    <col min="7951" max="7951" width="3.66666666666667" style="23" customWidth="1"/>
    <col min="7952" max="7952" width="5.44166666666667" style="23" customWidth="1"/>
    <col min="7953" max="7953" width="4.66666666666667" style="23" customWidth="1"/>
    <col min="7954" max="7954" width="3.66666666666667" style="23" customWidth="1"/>
    <col min="7955" max="7955" width="5.44166666666667" style="23" customWidth="1"/>
    <col min="7956" max="7956" width="4.66666666666667" style="23" customWidth="1"/>
    <col min="7957" max="7959" width="4.10833333333333" style="23" customWidth="1"/>
    <col min="7960" max="7963" width="3.66666666666667" style="23" customWidth="1"/>
    <col min="7964" max="7964" width="4.66666666666667" style="23" customWidth="1"/>
    <col min="7965" max="7965" width="5.10833333333333" style="23" customWidth="1"/>
    <col min="7966" max="7966" width="4.55833333333333" style="23" customWidth="1"/>
    <col min="7967" max="8159" width="9.10833333333333" style="23"/>
    <col min="8160" max="8161" width="4.10833333333333" style="23" customWidth="1"/>
    <col min="8162" max="8176" width="4.66666666666667" style="23" customWidth="1"/>
    <col min="8177" max="8179" width="3.66666666666667" style="23" customWidth="1"/>
    <col min="8180" max="8180" width="4.33333333333333" style="23" customWidth="1"/>
    <col min="8181" max="8192" width="3.66666666666667" style="23" customWidth="1"/>
    <col min="8193" max="8193" width="5.44166666666667" style="23" customWidth="1"/>
    <col min="8194" max="8194" width="4.66666666666667" style="23" customWidth="1"/>
    <col min="8195" max="8195" width="3.66666666666667" style="23" customWidth="1"/>
    <col min="8196" max="8196" width="5.44166666666667" style="23" customWidth="1"/>
    <col min="8197" max="8197" width="4.66666666666667" style="23" customWidth="1"/>
    <col min="8198" max="8198" width="3.66666666666667" style="23" customWidth="1"/>
    <col min="8199" max="8199" width="5.44166666666667" style="23" customWidth="1"/>
    <col min="8200" max="8200" width="4.66666666666667" style="23" customWidth="1"/>
    <col min="8201" max="8201" width="3.66666666666667" style="23" customWidth="1"/>
    <col min="8202" max="8202" width="5.44166666666667" style="23" customWidth="1"/>
    <col min="8203" max="8203" width="4.66666666666667" style="23" customWidth="1"/>
    <col min="8204" max="8204" width="3.66666666666667" style="23" customWidth="1"/>
    <col min="8205" max="8205" width="5.44166666666667" style="23" customWidth="1"/>
    <col min="8206" max="8206" width="4.66666666666667" style="23" customWidth="1"/>
    <col min="8207" max="8207" width="3.66666666666667" style="23" customWidth="1"/>
    <col min="8208" max="8208" width="5.44166666666667" style="23" customWidth="1"/>
    <col min="8209" max="8209" width="4.66666666666667" style="23" customWidth="1"/>
    <col min="8210" max="8210" width="3.66666666666667" style="23" customWidth="1"/>
    <col min="8211" max="8211" width="5.44166666666667" style="23" customWidth="1"/>
    <col min="8212" max="8212" width="4.66666666666667" style="23" customWidth="1"/>
    <col min="8213" max="8215" width="4.10833333333333" style="23" customWidth="1"/>
    <col min="8216" max="8219" width="3.66666666666667" style="23" customWidth="1"/>
    <col min="8220" max="8220" width="4.66666666666667" style="23" customWidth="1"/>
    <col min="8221" max="8221" width="5.10833333333333" style="23" customWidth="1"/>
    <col min="8222" max="8222" width="4.55833333333333" style="23" customWidth="1"/>
    <col min="8223" max="8415" width="9.10833333333333" style="23"/>
    <col min="8416" max="8417" width="4.10833333333333" style="23" customWidth="1"/>
    <col min="8418" max="8432" width="4.66666666666667" style="23" customWidth="1"/>
    <col min="8433" max="8435" width="3.66666666666667" style="23" customWidth="1"/>
    <col min="8436" max="8436" width="4.33333333333333" style="23" customWidth="1"/>
    <col min="8437" max="8448" width="3.66666666666667" style="23" customWidth="1"/>
    <col min="8449" max="8449" width="5.44166666666667" style="23" customWidth="1"/>
    <col min="8450" max="8450" width="4.66666666666667" style="23" customWidth="1"/>
    <col min="8451" max="8451" width="3.66666666666667" style="23" customWidth="1"/>
    <col min="8452" max="8452" width="5.44166666666667" style="23" customWidth="1"/>
    <col min="8453" max="8453" width="4.66666666666667" style="23" customWidth="1"/>
    <col min="8454" max="8454" width="3.66666666666667" style="23" customWidth="1"/>
    <col min="8455" max="8455" width="5.44166666666667" style="23" customWidth="1"/>
    <col min="8456" max="8456" width="4.66666666666667" style="23" customWidth="1"/>
    <col min="8457" max="8457" width="3.66666666666667" style="23" customWidth="1"/>
    <col min="8458" max="8458" width="5.44166666666667" style="23" customWidth="1"/>
    <col min="8459" max="8459" width="4.66666666666667" style="23" customWidth="1"/>
    <col min="8460" max="8460" width="3.66666666666667" style="23" customWidth="1"/>
    <col min="8461" max="8461" width="5.44166666666667" style="23" customWidth="1"/>
    <col min="8462" max="8462" width="4.66666666666667" style="23" customWidth="1"/>
    <col min="8463" max="8463" width="3.66666666666667" style="23" customWidth="1"/>
    <col min="8464" max="8464" width="5.44166666666667" style="23" customWidth="1"/>
    <col min="8465" max="8465" width="4.66666666666667" style="23" customWidth="1"/>
    <col min="8466" max="8466" width="3.66666666666667" style="23" customWidth="1"/>
    <col min="8467" max="8467" width="5.44166666666667" style="23" customWidth="1"/>
    <col min="8468" max="8468" width="4.66666666666667" style="23" customWidth="1"/>
    <col min="8469" max="8471" width="4.10833333333333" style="23" customWidth="1"/>
    <col min="8472" max="8475" width="3.66666666666667" style="23" customWidth="1"/>
    <col min="8476" max="8476" width="4.66666666666667" style="23" customWidth="1"/>
    <col min="8477" max="8477" width="5.10833333333333" style="23" customWidth="1"/>
    <col min="8478" max="8478" width="4.55833333333333" style="23" customWidth="1"/>
    <col min="8479" max="8671" width="9.10833333333333" style="23"/>
    <col min="8672" max="8673" width="4.10833333333333" style="23" customWidth="1"/>
    <col min="8674" max="8688" width="4.66666666666667" style="23" customWidth="1"/>
    <col min="8689" max="8691" width="3.66666666666667" style="23" customWidth="1"/>
    <col min="8692" max="8692" width="4.33333333333333" style="23" customWidth="1"/>
    <col min="8693" max="8704" width="3.66666666666667" style="23" customWidth="1"/>
    <col min="8705" max="8705" width="5.44166666666667" style="23" customWidth="1"/>
    <col min="8706" max="8706" width="4.66666666666667" style="23" customWidth="1"/>
    <col min="8707" max="8707" width="3.66666666666667" style="23" customWidth="1"/>
    <col min="8708" max="8708" width="5.44166666666667" style="23" customWidth="1"/>
    <col min="8709" max="8709" width="4.66666666666667" style="23" customWidth="1"/>
    <col min="8710" max="8710" width="3.66666666666667" style="23" customWidth="1"/>
    <col min="8711" max="8711" width="5.44166666666667" style="23" customWidth="1"/>
    <col min="8712" max="8712" width="4.66666666666667" style="23" customWidth="1"/>
    <col min="8713" max="8713" width="3.66666666666667" style="23" customWidth="1"/>
    <col min="8714" max="8714" width="5.44166666666667" style="23" customWidth="1"/>
    <col min="8715" max="8715" width="4.66666666666667" style="23" customWidth="1"/>
    <col min="8716" max="8716" width="3.66666666666667" style="23" customWidth="1"/>
    <col min="8717" max="8717" width="5.44166666666667" style="23" customWidth="1"/>
    <col min="8718" max="8718" width="4.66666666666667" style="23" customWidth="1"/>
    <col min="8719" max="8719" width="3.66666666666667" style="23" customWidth="1"/>
    <col min="8720" max="8720" width="5.44166666666667" style="23" customWidth="1"/>
    <col min="8721" max="8721" width="4.66666666666667" style="23" customWidth="1"/>
    <col min="8722" max="8722" width="3.66666666666667" style="23" customWidth="1"/>
    <col min="8723" max="8723" width="5.44166666666667" style="23" customWidth="1"/>
    <col min="8724" max="8724" width="4.66666666666667" style="23" customWidth="1"/>
    <col min="8725" max="8727" width="4.10833333333333" style="23" customWidth="1"/>
    <col min="8728" max="8731" width="3.66666666666667" style="23" customWidth="1"/>
    <col min="8732" max="8732" width="4.66666666666667" style="23" customWidth="1"/>
    <col min="8733" max="8733" width="5.10833333333333" style="23" customWidth="1"/>
    <col min="8734" max="8734" width="4.55833333333333" style="23" customWidth="1"/>
    <col min="8735" max="8927" width="9.10833333333333" style="23"/>
    <col min="8928" max="8929" width="4.10833333333333" style="23" customWidth="1"/>
    <col min="8930" max="8944" width="4.66666666666667" style="23" customWidth="1"/>
    <col min="8945" max="8947" width="3.66666666666667" style="23" customWidth="1"/>
    <col min="8948" max="8948" width="4.33333333333333" style="23" customWidth="1"/>
    <col min="8949" max="8960" width="3.66666666666667" style="23" customWidth="1"/>
    <col min="8961" max="8961" width="5.44166666666667" style="23" customWidth="1"/>
    <col min="8962" max="8962" width="4.66666666666667" style="23" customWidth="1"/>
    <col min="8963" max="8963" width="3.66666666666667" style="23" customWidth="1"/>
    <col min="8964" max="8964" width="5.44166666666667" style="23" customWidth="1"/>
    <col min="8965" max="8965" width="4.66666666666667" style="23" customWidth="1"/>
    <col min="8966" max="8966" width="3.66666666666667" style="23" customWidth="1"/>
    <col min="8967" max="8967" width="5.44166666666667" style="23" customWidth="1"/>
    <col min="8968" max="8968" width="4.66666666666667" style="23" customWidth="1"/>
    <col min="8969" max="8969" width="3.66666666666667" style="23" customWidth="1"/>
    <col min="8970" max="8970" width="5.44166666666667" style="23" customWidth="1"/>
    <col min="8971" max="8971" width="4.66666666666667" style="23" customWidth="1"/>
    <col min="8972" max="8972" width="3.66666666666667" style="23" customWidth="1"/>
    <col min="8973" max="8973" width="5.44166666666667" style="23" customWidth="1"/>
    <col min="8974" max="8974" width="4.66666666666667" style="23" customWidth="1"/>
    <col min="8975" max="8975" width="3.66666666666667" style="23" customWidth="1"/>
    <col min="8976" max="8976" width="5.44166666666667" style="23" customWidth="1"/>
    <col min="8977" max="8977" width="4.66666666666667" style="23" customWidth="1"/>
    <col min="8978" max="8978" width="3.66666666666667" style="23" customWidth="1"/>
    <col min="8979" max="8979" width="5.44166666666667" style="23" customWidth="1"/>
    <col min="8980" max="8980" width="4.66666666666667" style="23" customWidth="1"/>
    <col min="8981" max="8983" width="4.10833333333333" style="23" customWidth="1"/>
    <col min="8984" max="8987" width="3.66666666666667" style="23" customWidth="1"/>
    <col min="8988" max="8988" width="4.66666666666667" style="23" customWidth="1"/>
    <col min="8989" max="8989" width="5.10833333333333" style="23" customWidth="1"/>
    <col min="8990" max="8990" width="4.55833333333333" style="23" customWidth="1"/>
    <col min="8991" max="9183" width="9.10833333333333" style="23"/>
    <col min="9184" max="9185" width="4.10833333333333" style="23" customWidth="1"/>
    <col min="9186" max="9200" width="4.66666666666667" style="23" customWidth="1"/>
    <col min="9201" max="9203" width="3.66666666666667" style="23" customWidth="1"/>
    <col min="9204" max="9204" width="4.33333333333333" style="23" customWidth="1"/>
    <col min="9205" max="9216" width="3.66666666666667" style="23" customWidth="1"/>
    <col min="9217" max="9217" width="5.44166666666667" style="23" customWidth="1"/>
    <col min="9218" max="9218" width="4.66666666666667" style="23" customWidth="1"/>
    <col min="9219" max="9219" width="3.66666666666667" style="23" customWidth="1"/>
    <col min="9220" max="9220" width="5.44166666666667" style="23" customWidth="1"/>
    <col min="9221" max="9221" width="4.66666666666667" style="23" customWidth="1"/>
    <col min="9222" max="9222" width="3.66666666666667" style="23" customWidth="1"/>
    <col min="9223" max="9223" width="5.44166666666667" style="23" customWidth="1"/>
    <col min="9224" max="9224" width="4.66666666666667" style="23" customWidth="1"/>
    <col min="9225" max="9225" width="3.66666666666667" style="23" customWidth="1"/>
    <col min="9226" max="9226" width="5.44166666666667" style="23" customWidth="1"/>
    <col min="9227" max="9227" width="4.66666666666667" style="23" customWidth="1"/>
    <col min="9228" max="9228" width="3.66666666666667" style="23" customWidth="1"/>
    <col min="9229" max="9229" width="5.44166666666667" style="23" customWidth="1"/>
    <col min="9230" max="9230" width="4.66666666666667" style="23" customWidth="1"/>
    <col min="9231" max="9231" width="3.66666666666667" style="23" customWidth="1"/>
    <col min="9232" max="9232" width="5.44166666666667" style="23" customWidth="1"/>
    <col min="9233" max="9233" width="4.66666666666667" style="23" customWidth="1"/>
    <col min="9234" max="9234" width="3.66666666666667" style="23" customWidth="1"/>
    <col min="9235" max="9235" width="5.44166666666667" style="23" customWidth="1"/>
    <col min="9236" max="9236" width="4.66666666666667" style="23" customWidth="1"/>
    <col min="9237" max="9239" width="4.10833333333333" style="23" customWidth="1"/>
    <col min="9240" max="9243" width="3.66666666666667" style="23" customWidth="1"/>
    <col min="9244" max="9244" width="4.66666666666667" style="23" customWidth="1"/>
    <col min="9245" max="9245" width="5.10833333333333" style="23" customWidth="1"/>
    <col min="9246" max="9246" width="4.55833333333333" style="23" customWidth="1"/>
    <col min="9247" max="9439" width="9.10833333333333" style="23"/>
    <col min="9440" max="9441" width="4.10833333333333" style="23" customWidth="1"/>
    <col min="9442" max="9456" width="4.66666666666667" style="23" customWidth="1"/>
    <col min="9457" max="9459" width="3.66666666666667" style="23" customWidth="1"/>
    <col min="9460" max="9460" width="4.33333333333333" style="23" customWidth="1"/>
    <col min="9461" max="9472" width="3.66666666666667" style="23" customWidth="1"/>
    <col min="9473" max="9473" width="5.44166666666667" style="23" customWidth="1"/>
    <col min="9474" max="9474" width="4.66666666666667" style="23" customWidth="1"/>
    <col min="9475" max="9475" width="3.66666666666667" style="23" customWidth="1"/>
    <col min="9476" max="9476" width="5.44166666666667" style="23" customWidth="1"/>
    <col min="9477" max="9477" width="4.66666666666667" style="23" customWidth="1"/>
    <col min="9478" max="9478" width="3.66666666666667" style="23" customWidth="1"/>
    <col min="9479" max="9479" width="5.44166666666667" style="23" customWidth="1"/>
    <col min="9480" max="9480" width="4.66666666666667" style="23" customWidth="1"/>
    <col min="9481" max="9481" width="3.66666666666667" style="23" customWidth="1"/>
    <col min="9482" max="9482" width="5.44166666666667" style="23" customWidth="1"/>
    <col min="9483" max="9483" width="4.66666666666667" style="23" customWidth="1"/>
    <col min="9484" max="9484" width="3.66666666666667" style="23" customWidth="1"/>
    <col min="9485" max="9485" width="5.44166666666667" style="23" customWidth="1"/>
    <col min="9486" max="9486" width="4.66666666666667" style="23" customWidth="1"/>
    <col min="9487" max="9487" width="3.66666666666667" style="23" customWidth="1"/>
    <col min="9488" max="9488" width="5.44166666666667" style="23" customWidth="1"/>
    <col min="9489" max="9489" width="4.66666666666667" style="23" customWidth="1"/>
    <col min="9490" max="9490" width="3.66666666666667" style="23" customWidth="1"/>
    <col min="9491" max="9491" width="5.44166666666667" style="23" customWidth="1"/>
    <col min="9492" max="9492" width="4.66666666666667" style="23" customWidth="1"/>
    <col min="9493" max="9495" width="4.10833333333333" style="23" customWidth="1"/>
    <col min="9496" max="9499" width="3.66666666666667" style="23" customWidth="1"/>
    <col min="9500" max="9500" width="4.66666666666667" style="23" customWidth="1"/>
    <col min="9501" max="9501" width="5.10833333333333" style="23" customWidth="1"/>
    <col min="9502" max="9502" width="4.55833333333333" style="23" customWidth="1"/>
    <col min="9503" max="9695" width="9.10833333333333" style="23"/>
    <col min="9696" max="9697" width="4.10833333333333" style="23" customWidth="1"/>
    <col min="9698" max="9712" width="4.66666666666667" style="23" customWidth="1"/>
    <col min="9713" max="9715" width="3.66666666666667" style="23" customWidth="1"/>
    <col min="9716" max="9716" width="4.33333333333333" style="23" customWidth="1"/>
    <col min="9717" max="9728" width="3.66666666666667" style="23" customWidth="1"/>
    <col min="9729" max="9729" width="5.44166666666667" style="23" customWidth="1"/>
    <col min="9730" max="9730" width="4.66666666666667" style="23" customWidth="1"/>
    <col min="9731" max="9731" width="3.66666666666667" style="23" customWidth="1"/>
    <col min="9732" max="9732" width="5.44166666666667" style="23" customWidth="1"/>
    <col min="9733" max="9733" width="4.66666666666667" style="23" customWidth="1"/>
    <col min="9734" max="9734" width="3.66666666666667" style="23" customWidth="1"/>
    <col min="9735" max="9735" width="5.44166666666667" style="23" customWidth="1"/>
    <col min="9736" max="9736" width="4.66666666666667" style="23" customWidth="1"/>
    <col min="9737" max="9737" width="3.66666666666667" style="23" customWidth="1"/>
    <col min="9738" max="9738" width="5.44166666666667" style="23" customWidth="1"/>
    <col min="9739" max="9739" width="4.66666666666667" style="23" customWidth="1"/>
    <col min="9740" max="9740" width="3.66666666666667" style="23" customWidth="1"/>
    <col min="9741" max="9741" width="5.44166666666667" style="23" customWidth="1"/>
    <col min="9742" max="9742" width="4.66666666666667" style="23" customWidth="1"/>
    <col min="9743" max="9743" width="3.66666666666667" style="23" customWidth="1"/>
    <col min="9744" max="9744" width="5.44166666666667" style="23" customWidth="1"/>
    <col min="9745" max="9745" width="4.66666666666667" style="23" customWidth="1"/>
    <col min="9746" max="9746" width="3.66666666666667" style="23" customWidth="1"/>
    <col min="9747" max="9747" width="5.44166666666667" style="23" customWidth="1"/>
    <col min="9748" max="9748" width="4.66666666666667" style="23" customWidth="1"/>
    <col min="9749" max="9751" width="4.10833333333333" style="23" customWidth="1"/>
    <col min="9752" max="9755" width="3.66666666666667" style="23" customWidth="1"/>
    <col min="9756" max="9756" width="4.66666666666667" style="23" customWidth="1"/>
    <col min="9757" max="9757" width="5.10833333333333" style="23" customWidth="1"/>
    <col min="9758" max="9758" width="4.55833333333333" style="23" customWidth="1"/>
    <col min="9759" max="9951" width="9.10833333333333" style="23"/>
    <col min="9952" max="9953" width="4.10833333333333" style="23" customWidth="1"/>
    <col min="9954" max="9968" width="4.66666666666667" style="23" customWidth="1"/>
    <col min="9969" max="9971" width="3.66666666666667" style="23" customWidth="1"/>
    <col min="9972" max="9972" width="4.33333333333333" style="23" customWidth="1"/>
    <col min="9973" max="9984" width="3.66666666666667" style="23" customWidth="1"/>
    <col min="9985" max="9985" width="5.44166666666667" style="23" customWidth="1"/>
    <col min="9986" max="9986" width="4.66666666666667" style="23" customWidth="1"/>
    <col min="9987" max="9987" width="3.66666666666667" style="23" customWidth="1"/>
    <col min="9988" max="9988" width="5.44166666666667" style="23" customWidth="1"/>
    <col min="9989" max="9989" width="4.66666666666667" style="23" customWidth="1"/>
    <col min="9990" max="9990" width="3.66666666666667" style="23" customWidth="1"/>
    <col min="9991" max="9991" width="5.44166666666667" style="23" customWidth="1"/>
    <col min="9992" max="9992" width="4.66666666666667" style="23" customWidth="1"/>
    <col min="9993" max="9993" width="3.66666666666667" style="23" customWidth="1"/>
    <col min="9994" max="9994" width="5.44166666666667" style="23" customWidth="1"/>
    <col min="9995" max="9995" width="4.66666666666667" style="23" customWidth="1"/>
    <col min="9996" max="9996" width="3.66666666666667" style="23" customWidth="1"/>
    <col min="9997" max="9997" width="5.44166666666667" style="23" customWidth="1"/>
    <col min="9998" max="9998" width="4.66666666666667" style="23" customWidth="1"/>
    <col min="9999" max="9999" width="3.66666666666667" style="23" customWidth="1"/>
    <col min="10000" max="10000" width="5.44166666666667" style="23" customWidth="1"/>
    <col min="10001" max="10001" width="4.66666666666667" style="23" customWidth="1"/>
    <col min="10002" max="10002" width="3.66666666666667" style="23" customWidth="1"/>
    <col min="10003" max="10003" width="5.44166666666667" style="23" customWidth="1"/>
    <col min="10004" max="10004" width="4.66666666666667" style="23" customWidth="1"/>
    <col min="10005" max="10007" width="4.10833333333333" style="23" customWidth="1"/>
    <col min="10008" max="10011" width="3.66666666666667" style="23" customWidth="1"/>
    <col min="10012" max="10012" width="4.66666666666667" style="23" customWidth="1"/>
    <col min="10013" max="10013" width="5.10833333333333" style="23" customWidth="1"/>
    <col min="10014" max="10014" width="4.55833333333333" style="23" customWidth="1"/>
    <col min="10015" max="10207" width="9.10833333333333" style="23"/>
    <col min="10208" max="10209" width="4.10833333333333" style="23" customWidth="1"/>
    <col min="10210" max="10224" width="4.66666666666667" style="23" customWidth="1"/>
    <col min="10225" max="10227" width="3.66666666666667" style="23" customWidth="1"/>
    <col min="10228" max="10228" width="4.33333333333333" style="23" customWidth="1"/>
    <col min="10229" max="10240" width="3.66666666666667" style="23" customWidth="1"/>
    <col min="10241" max="10241" width="5.44166666666667" style="23" customWidth="1"/>
    <col min="10242" max="10242" width="4.66666666666667" style="23" customWidth="1"/>
    <col min="10243" max="10243" width="3.66666666666667" style="23" customWidth="1"/>
    <col min="10244" max="10244" width="5.44166666666667" style="23" customWidth="1"/>
    <col min="10245" max="10245" width="4.66666666666667" style="23" customWidth="1"/>
    <col min="10246" max="10246" width="3.66666666666667" style="23" customWidth="1"/>
    <col min="10247" max="10247" width="5.44166666666667" style="23" customWidth="1"/>
    <col min="10248" max="10248" width="4.66666666666667" style="23" customWidth="1"/>
    <col min="10249" max="10249" width="3.66666666666667" style="23" customWidth="1"/>
    <col min="10250" max="10250" width="5.44166666666667" style="23" customWidth="1"/>
    <col min="10251" max="10251" width="4.66666666666667" style="23" customWidth="1"/>
    <col min="10252" max="10252" width="3.66666666666667" style="23" customWidth="1"/>
    <col min="10253" max="10253" width="5.44166666666667" style="23" customWidth="1"/>
    <col min="10254" max="10254" width="4.66666666666667" style="23" customWidth="1"/>
    <col min="10255" max="10255" width="3.66666666666667" style="23" customWidth="1"/>
    <col min="10256" max="10256" width="5.44166666666667" style="23" customWidth="1"/>
    <col min="10257" max="10257" width="4.66666666666667" style="23" customWidth="1"/>
    <col min="10258" max="10258" width="3.66666666666667" style="23" customWidth="1"/>
    <col min="10259" max="10259" width="5.44166666666667" style="23" customWidth="1"/>
    <col min="10260" max="10260" width="4.66666666666667" style="23" customWidth="1"/>
    <col min="10261" max="10263" width="4.10833333333333" style="23" customWidth="1"/>
    <col min="10264" max="10267" width="3.66666666666667" style="23" customWidth="1"/>
    <col min="10268" max="10268" width="4.66666666666667" style="23" customWidth="1"/>
    <col min="10269" max="10269" width="5.10833333333333" style="23" customWidth="1"/>
    <col min="10270" max="10270" width="4.55833333333333" style="23" customWidth="1"/>
    <col min="10271" max="10463" width="9.10833333333333" style="23"/>
    <col min="10464" max="10465" width="4.10833333333333" style="23" customWidth="1"/>
    <col min="10466" max="10480" width="4.66666666666667" style="23" customWidth="1"/>
    <col min="10481" max="10483" width="3.66666666666667" style="23" customWidth="1"/>
    <col min="10484" max="10484" width="4.33333333333333" style="23" customWidth="1"/>
    <col min="10485" max="10496" width="3.66666666666667" style="23" customWidth="1"/>
    <col min="10497" max="10497" width="5.44166666666667" style="23" customWidth="1"/>
    <col min="10498" max="10498" width="4.66666666666667" style="23" customWidth="1"/>
    <col min="10499" max="10499" width="3.66666666666667" style="23" customWidth="1"/>
    <col min="10500" max="10500" width="5.44166666666667" style="23" customWidth="1"/>
    <col min="10501" max="10501" width="4.66666666666667" style="23" customWidth="1"/>
    <col min="10502" max="10502" width="3.66666666666667" style="23" customWidth="1"/>
    <col min="10503" max="10503" width="5.44166666666667" style="23" customWidth="1"/>
    <col min="10504" max="10504" width="4.66666666666667" style="23" customWidth="1"/>
    <col min="10505" max="10505" width="3.66666666666667" style="23" customWidth="1"/>
    <col min="10506" max="10506" width="5.44166666666667" style="23" customWidth="1"/>
    <col min="10507" max="10507" width="4.66666666666667" style="23" customWidth="1"/>
    <col min="10508" max="10508" width="3.66666666666667" style="23" customWidth="1"/>
    <col min="10509" max="10509" width="5.44166666666667" style="23" customWidth="1"/>
    <col min="10510" max="10510" width="4.66666666666667" style="23" customWidth="1"/>
    <col min="10511" max="10511" width="3.66666666666667" style="23" customWidth="1"/>
    <col min="10512" max="10512" width="5.44166666666667" style="23" customWidth="1"/>
    <col min="10513" max="10513" width="4.66666666666667" style="23" customWidth="1"/>
    <col min="10514" max="10514" width="3.66666666666667" style="23" customWidth="1"/>
    <col min="10515" max="10515" width="5.44166666666667" style="23" customWidth="1"/>
    <col min="10516" max="10516" width="4.66666666666667" style="23" customWidth="1"/>
    <col min="10517" max="10519" width="4.10833333333333" style="23" customWidth="1"/>
    <col min="10520" max="10523" width="3.66666666666667" style="23" customWidth="1"/>
    <col min="10524" max="10524" width="4.66666666666667" style="23" customWidth="1"/>
    <col min="10525" max="10525" width="5.10833333333333" style="23" customWidth="1"/>
    <col min="10526" max="10526" width="4.55833333333333" style="23" customWidth="1"/>
    <col min="10527" max="10719" width="9.10833333333333" style="23"/>
    <col min="10720" max="10721" width="4.10833333333333" style="23" customWidth="1"/>
    <col min="10722" max="10736" width="4.66666666666667" style="23" customWidth="1"/>
    <col min="10737" max="10739" width="3.66666666666667" style="23" customWidth="1"/>
    <col min="10740" max="10740" width="4.33333333333333" style="23" customWidth="1"/>
    <col min="10741" max="10752" width="3.66666666666667" style="23" customWidth="1"/>
    <col min="10753" max="10753" width="5.44166666666667" style="23" customWidth="1"/>
    <col min="10754" max="10754" width="4.66666666666667" style="23" customWidth="1"/>
    <col min="10755" max="10755" width="3.66666666666667" style="23" customWidth="1"/>
    <col min="10756" max="10756" width="5.44166666666667" style="23" customWidth="1"/>
    <col min="10757" max="10757" width="4.66666666666667" style="23" customWidth="1"/>
    <col min="10758" max="10758" width="3.66666666666667" style="23" customWidth="1"/>
    <col min="10759" max="10759" width="5.44166666666667" style="23" customWidth="1"/>
    <col min="10760" max="10760" width="4.66666666666667" style="23" customWidth="1"/>
    <col min="10761" max="10761" width="3.66666666666667" style="23" customWidth="1"/>
    <col min="10762" max="10762" width="5.44166666666667" style="23" customWidth="1"/>
    <col min="10763" max="10763" width="4.66666666666667" style="23" customWidth="1"/>
    <col min="10764" max="10764" width="3.66666666666667" style="23" customWidth="1"/>
    <col min="10765" max="10765" width="5.44166666666667" style="23" customWidth="1"/>
    <col min="10766" max="10766" width="4.66666666666667" style="23" customWidth="1"/>
    <col min="10767" max="10767" width="3.66666666666667" style="23" customWidth="1"/>
    <col min="10768" max="10768" width="5.44166666666667" style="23" customWidth="1"/>
    <col min="10769" max="10769" width="4.66666666666667" style="23" customWidth="1"/>
    <col min="10770" max="10770" width="3.66666666666667" style="23" customWidth="1"/>
    <col min="10771" max="10771" width="5.44166666666667" style="23" customWidth="1"/>
    <col min="10772" max="10772" width="4.66666666666667" style="23" customWidth="1"/>
    <col min="10773" max="10775" width="4.10833333333333" style="23" customWidth="1"/>
    <col min="10776" max="10779" width="3.66666666666667" style="23" customWidth="1"/>
    <col min="10780" max="10780" width="4.66666666666667" style="23" customWidth="1"/>
    <col min="10781" max="10781" width="5.10833333333333" style="23" customWidth="1"/>
    <col min="10782" max="10782" width="4.55833333333333" style="23" customWidth="1"/>
    <col min="10783" max="10975" width="9.10833333333333" style="23"/>
    <col min="10976" max="10977" width="4.10833333333333" style="23" customWidth="1"/>
    <col min="10978" max="10992" width="4.66666666666667" style="23" customWidth="1"/>
    <col min="10993" max="10995" width="3.66666666666667" style="23" customWidth="1"/>
    <col min="10996" max="10996" width="4.33333333333333" style="23" customWidth="1"/>
    <col min="10997" max="11008" width="3.66666666666667" style="23" customWidth="1"/>
    <col min="11009" max="11009" width="5.44166666666667" style="23" customWidth="1"/>
    <col min="11010" max="11010" width="4.66666666666667" style="23" customWidth="1"/>
    <col min="11011" max="11011" width="3.66666666666667" style="23" customWidth="1"/>
    <col min="11012" max="11012" width="5.44166666666667" style="23" customWidth="1"/>
    <col min="11013" max="11013" width="4.66666666666667" style="23" customWidth="1"/>
    <col min="11014" max="11014" width="3.66666666666667" style="23" customWidth="1"/>
    <col min="11015" max="11015" width="5.44166666666667" style="23" customWidth="1"/>
    <col min="11016" max="11016" width="4.66666666666667" style="23" customWidth="1"/>
    <col min="11017" max="11017" width="3.66666666666667" style="23" customWidth="1"/>
    <col min="11018" max="11018" width="5.44166666666667" style="23" customWidth="1"/>
    <col min="11019" max="11019" width="4.66666666666667" style="23" customWidth="1"/>
    <col min="11020" max="11020" width="3.66666666666667" style="23" customWidth="1"/>
    <col min="11021" max="11021" width="5.44166666666667" style="23" customWidth="1"/>
    <col min="11022" max="11022" width="4.66666666666667" style="23" customWidth="1"/>
    <col min="11023" max="11023" width="3.66666666666667" style="23" customWidth="1"/>
    <col min="11024" max="11024" width="5.44166666666667" style="23" customWidth="1"/>
    <col min="11025" max="11025" width="4.66666666666667" style="23" customWidth="1"/>
    <col min="11026" max="11026" width="3.66666666666667" style="23" customWidth="1"/>
    <col min="11027" max="11027" width="5.44166666666667" style="23" customWidth="1"/>
    <col min="11028" max="11028" width="4.66666666666667" style="23" customWidth="1"/>
    <col min="11029" max="11031" width="4.10833333333333" style="23" customWidth="1"/>
    <col min="11032" max="11035" width="3.66666666666667" style="23" customWidth="1"/>
    <col min="11036" max="11036" width="4.66666666666667" style="23" customWidth="1"/>
    <col min="11037" max="11037" width="5.10833333333333" style="23" customWidth="1"/>
    <col min="11038" max="11038" width="4.55833333333333" style="23" customWidth="1"/>
    <col min="11039" max="11231" width="9.10833333333333" style="23"/>
    <col min="11232" max="11233" width="4.10833333333333" style="23" customWidth="1"/>
    <col min="11234" max="11248" width="4.66666666666667" style="23" customWidth="1"/>
    <col min="11249" max="11251" width="3.66666666666667" style="23" customWidth="1"/>
    <col min="11252" max="11252" width="4.33333333333333" style="23" customWidth="1"/>
    <col min="11253" max="11264" width="3.66666666666667" style="23" customWidth="1"/>
    <col min="11265" max="11265" width="5.44166666666667" style="23" customWidth="1"/>
    <col min="11266" max="11266" width="4.66666666666667" style="23" customWidth="1"/>
    <col min="11267" max="11267" width="3.66666666666667" style="23" customWidth="1"/>
    <col min="11268" max="11268" width="5.44166666666667" style="23" customWidth="1"/>
    <col min="11269" max="11269" width="4.66666666666667" style="23" customWidth="1"/>
    <col min="11270" max="11270" width="3.66666666666667" style="23" customWidth="1"/>
    <col min="11271" max="11271" width="5.44166666666667" style="23" customWidth="1"/>
    <col min="11272" max="11272" width="4.66666666666667" style="23" customWidth="1"/>
    <col min="11273" max="11273" width="3.66666666666667" style="23" customWidth="1"/>
    <col min="11274" max="11274" width="5.44166666666667" style="23" customWidth="1"/>
    <col min="11275" max="11275" width="4.66666666666667" style="23" customWidth="1"/>
    <col min="11276" max="11276" width="3.66666666666667" style="23" customWidth="1"/>
    <col min="11277" max="11277" width="5.44166666666667" style="23" customWidth="1"/>
    <col min="11278" max="11278" width="4.66666666666667" style="23" customWidth="1"/>
    <col min="11279" max="11279" width="3.66666666666667" style="23" customWidth="1"/>
    <col min="11280" max="11280" width="5.44166666666667" style="23" customWidth="1"/>
    <col min="11281" max="11281" width="4.66666666666667" style="23" customWidth="1"/>
    <col min="11282" max="11282" width="3.66666666666667" style="23" customWidth="1"/>
    <col min="11283" max="11283" width="5.44166666666667" style="23" customWidth="1"/>
    <col min="11284" max="11284" width="4.66666666666667" style="23" customWidth="1"/>
    <col min="11285" max="11287" width="4.10833333333333" style="23" customWidth="1"/>
    <col min="11288" max="11291" width="3.66666666666667" style="23" customWidth="1"/>
    <col min="11292" max="11292" width="4.66666666666667" style="23" customWidth="1"/>
    <col min="11293" max="11293" width="5.10833333333333" style="23" customWidth="1"/>
    <col min="11294" max="11294" width="4.55833333333333" style="23" customWidth="1"/>
    <col min="11295" max="11487" width="9.10833333333333" style="23"/>
    <col min="11488" max="11489" width="4.10833333333333" style="23" customWidth="1"/>
    <col min="11490" max="11504" width="4.66666666666667" style="23" customWidth="1"/>
    <col min="11505" max="11507" width="3.66666666666667" style="23" customWidth="1"/>
    <col min="11508" max="11508" width="4.33333333333333" style="23" customWidth="1"/>
    <col min="11509" max="11520" width="3.66666666666667" style="23" customWidth="1"/>
    <col min="11521" max="11521" width="5.44166666666667" style="23" customWidth="1"/>
    <col min="11522" max="11522" width="4.66666666666667" style="23" customWidth="1"/>
    <col min="11523" max="11523" width="3.66666666666667" style="23" customWidth="1"/>
    <col min="11524" max="11524" width="5.44166666666667" style="23" customWidth="1"/>
    <col min="11525" max="11525" width="4.66666666666667" style="23" customWidth="1"/>
    <col min="11526" max="11526" width="3.66666666666667" style="23" customWidth="1"/>
    <col min="11527" max="11527" width="5.44166666666667" style="23" customWidth="1"/>
    <col min="11528" max="11528" width="4.66666666666667" style="23" customWidth="1"/>
    <col min="11529" max="11529" width="3.66666666666667" style="23" customWidth="1"/>
    <col min="11530" max="11530" width="5.44166666666667" style="23" customWidth="1"/>
    <col min="11531" max="11531" width="4.66666666666667" style="23" customWidth="1"/>
    <col min="11532" max="11532" width="3.66666666666667" style="23" customWidth="1"/>
    <col min="11533" max="11533" width="5.44166666666667" style="23" customWidth="1"/>
    <col min="11534" max="11534" width="4.66666666666667" style="23" customWidth="1"/>
    <col min="11535" max="11535" width="3.66666666666667" style="23" customWidth="1"/>
    <col min="11536" max="11536" width="5.44166666666667" style="23" customWidth="1"/>
    <col min="11537" max="11537" width="4.66666666666667" style="23" customWidth="1"/>
    <col min="11538" max="11538" width="3.66666666666667" style="23" customWidth="1"/>
    <col min="11539" max="11539" width="5.44166666666667" style="23" customWidth="1"/>
    <col min="11540" max="11540" width="4.66666666666667" style="23" customWidth="1"/>
    <col min="11541" max="11543" width="4.10833333333333" style="23" customWidth="1"/>
    <col min="11544" max="11547" width="3.66666666666667" style="23" customWidth="1"/>
    <col min="11548" max="11548" width="4.66666666666667" style="23" customWidth="1"/>
    <col min="11549" max="11549" width="5.10833333333333" style="23" customWidth="1"/>
    <col min="11550" max="11550" width="4.55833333333333" style="23" customWidth="1"/>
    <col min="11551" max="11743" width="9.10833333333333" style="23"/>
    <col min="11744" max="11745" width="4.10833333333333" style="23" customWidth="1"/>
    <col min="11746" max="11760" width="4.66666666666667" style="23" customWidth="1"/>
    <col min="11761" max="11763" width="3.66666666666667" style="23" customWidth="1"/>
    <col min="11764" max="11764" width="4.33333333333333" style="23" customWidth="1"/>
    <col min="11765" max="11776" width="3.66666666666667" style="23" customWidth="1"/>
    <col min="11777" max="11777" width="5.44166666666667" style="23" customWidth="1"/>
    <col min="11778" max="11778" width="4.66666666666667" style="23" customWidth="1"/>
    <col min="11779" max="11779" width="3.66666666666667" style="23" customWidth="1"/>
    <col min="11780" max="11780" width="5.44166666666667" style="23" customWidth="1"/>
    <col min="11781" max="11781" width="4.66666666666667" style="23" customWidth="1"/>
    <col min="11782" max="11782" width="3.66666666666667" style="23" customWidth="1"/>
    <col min="11783" max="11783" width="5.44166666666667" style="23" customWidth="1"/>
    <col min="11784" max="11784" width="4.66666666666667" style="23" customWidth="1"/>
    <col min="11785" max="11785" width="3.66666666666667" style="23" customWidth="1"/>
    <col min="11786" max="11786" width="5.44166666666667" style="23" customWidth="1"/>
    <col min="11787" max="11787" width="4.66666666666667" style="23" customWidth="1"/>
    <col min="11788" max="11788" width="3.66666666666667" style="23" customWidth="1"/>
    <col min="11789" max="11789" width="5.44166666666667" style="23" customWidth="1"/>
    <col min="11790" max="11790" width="4.66666666666667" style="23" customWidth="1"/>
    <col min="11791" max="11791" width="3.66666666666667" style="23" customWidth="1"/>
    <col min="11792" max="11792" width="5.44166666666667" style="23" customWidth="1"/>
    <col min="11793" max="11793" width="4.66666666666667" style="23" customWidth="1"/>
    <col min="11794" max="11794" width="3.66666666666667" style="23" customWidth="1"/>
    <col min="11795" max="11795" width="5.44166666666667" style="23" customWidth="1"/>
    <col min="11796" max="11796" width="4.66666666666667" style="23" customWidth="1"/>
    <col min="11797" max="11799" width="4.10833333333333" style="23" customWidth="1"/>
    <col min="11800" max="11803" width="3.66666666666667" style="23" customWidth="1"/>
    <col min="11804" max="11804" width="4.66666666666667" style="23" customWidth="1"/>
    <col min="11805" max="11805" width="5.10833333333333" style="23" customWidth="1"/>
    <col min="11806" max="11806" width="4.55833333333333" style="23" customWidth="1"/>
    <col min="11807" max="11999" width="9.10833333333333" style="23"/>
    <col min="12000" max="12001" width="4.10833333333333" style="23" customWidth="1"/>
    <col min="12002" max="12016" width="4.66666666666667" style="23" customWidth="1"/>
    <col min="12017" max="12019" width="3.66666666666667" style="23" customWidth="1"/>
    <col min="12020" max="12020" width="4.33333333333333" style="23" customWidth="1"/>
    <col min="12021" max="12032" width="3.66666666666667" style="23" customWidth="1"/>
    <col min="12033" max="12033" width="5.44166666666667" style="23" customWidth="1"/>
    <col min="12034" max="12034" width="4.66666666666667" style="23" customWidth="1"/>
    <col min="12035" max="12035" width="3.66666666666667" style="23" customWidth="1"/>
    <col min="12036" max="12036" width="5.44166666666667" style="23" customWidth="1"/>
    <col min="12037" max="12037" width="4.66666666666667" style="23" customWidth="1"/>
    <col min="12038" max="12038" width="3.66666666666667" style="23" customWidth="1"/>
    <col min="12039" max="12039" width="5.44166666666667" style="23" customWidth="1"/>
    <col min="12040" max="12040" width="4.66666666666667" style="23" customWidth="1"/>
    <col min="12041" max="12041" width="3.66666666666667" style="23" customWidth="1"/>
    <col min="12042" max="12042" width="5.44166666666667" style="23" customWidth="1"/>
    <col min="12043" max="12043" width="4.66666666666667" style="23" customWidth="1"/>
    <col min="12044" max="12044" width="3.66666666666667" style="23" customWidth="1"/>
    <col min="12045" max="12045" width="5.44166666666667" style="23" customWidth="1"/>
    <col min="12046" max="12046" width="4.66666666666667" style="23" customWidth="1"/>
    <col min="12047" max="12047" width="3.66666666666667" style="23" customWidth="1"/>
    <col min="12048" max="12048" width="5.44166666666667" style="23" customWidth="1"/>
    <col min="12049" max="12049" width="4.66666666666667" style="23" customWidth="1"/>
    <col min="12050" max="12050" width="3.66666666666667" style="23" customWidth="1"/>
    <col min="12051" max="12051" width="5.44166666666667" style="23" customWidth="1"/>
    <col min="12052" max="12052" width="4.66666666666667" style="23" customWidth="1"/>
    <col min="12053" max="12055" width="4.10833333333333" style="23" customWidth="1"/>
    <col min="12056" max="12059" width="3.66666666666667" style="23" customWidth="1"/>
    <col min="12060" max="12060" width="4.66666666666667" style="23" customWidth="1"/>
    <col min="12061" max="12061" width="5.10833333333333" style="23" customWidth="1"/>
    <col min="12062" max="12062" width="4.55833333333333" style="23" customWidth="1"/>
    <col min="12063" max="12255" width="9.10833333333333" style="23"/>
    <col min="12256" max="12257" width="4.10833333333333" style="23" customWidth="1"/>
    <col min="12258" max="12272" width="4.66666666666667" style="23" customWidth="1"/>
    <col min="12273" max="12275" width="3.66666666666667" style="23" customWidth="1"/>
    <col min="12276" max="12276" width="4.33333333333333" style="23" customWidth="1"/>
    <col min="12277" max="12288" width="3.66666666666667" style="23" customWidth="1"/>
    <col min="12289" max="12289" width="5.44166666666667" style="23" customWidth="1"/>
    <col min="12290" max="12290" width="4.66666666666667" style="23" customWidth="1"/>
    <col min="12291" max="12291" width="3.66666666666667" style="23" customWidth="1"/>
    <col min="12292" max="12292" width="5.44166666666667" style="23" customWidth="1"/>
    <col min="12293" max="12293" width="4.66666666666667" style="23" customWidth="1"/>
    <col min="12294" max="12294" width="3.66666666666667" style="23" customWidth="1"/>
    <col min="12295" max="12295" width="5.44166666666667" style="23" customWidth="1"/>
    <col min="12296" max="12296" width="4.66666666666667" style="23" customWidth="1"/>
    <col min="12297" max="12297" width="3.66666666666667" style="23" customWidth="1"/>
    <col min="12298" max="12298" width="5.44166666666667" style="23" customWidth="1"/>
    <col min="12299" max="12299" width="4.66666666666667" style="23" customWidth="1"/>
    <col min="12300" max="12300" width="3.66666666666667" style="23" customWidth="1"/>
    <col min="12301" max="12301" width="5.44166666666667" style="23" customWidth="1"/>
    <col min="12302" max="12302" width="4.66666666666667" style="23" customWidth="1"/>
    <col min="12303" max="12303" width="3.66666666666667" style="23" customWidth="1"/>
    <col min="12304" max="12304" width="5.44166666666667" style="23" customWidth="1"/>
    <col min="12305" max="12305" width="4.66666666666667" style="23" customWidth="1"/>
    <col min="12306" max="12306" width="3.66666666666667" style="23" customWidth="1"/>
    <col min="12307" max="12307" width="5.44166666666667" style="23" customWidth="1"/>
    <col min="12308" max="12308" width="4.66666666666667" style="23" customWidth="1"/>
    <col min="12309" max="12311" width="4.10833333333333" style="23" customWidth="1"/>
    <col min="12312" max="12315" width="3.66666666666667" style="23" customWidth="1"/>
    <col min="12316" max="12316" width="4.66666666666667" style="23" customWidth="1"/>
    <col min="12317" max="12317" width="5.10833333333333" style="23" customWidth="1"/>
    <col min="12318" max="12318" width="4.55833333333333" style="23" customWidth="1"/>
    <col min="12319" max="12511" width="9.10833333333333" style="23"/>
    <col min="12512" max="12513" width="4.10833333333333" style="23" customWidth="1"/>
    <col min="12514" max="12528" width="4.66666666666667" style="23" customWidth="1"/>
    <col min="12529" max="12531" width="3.66666666666667" style="23" customWidth="1"/>
    <col min="12532" max="12532" width="4.33333333333333" style="23" customWidth="1"/>
    <col min="12533" max="12544" width="3.66666666666667" style="23" customWidth="1"/>
    <col min="12545" max="12545" width="5.44166666666667" style="23" customWidth="1"/>
    <col min="12546" max="12546" width="4.66666666666667" style="23" customWidth="1"/>
    <col min="12547" max="12547" width="3.66666666666667" style="23" customWidth="1"/>
    <col min="12548" max="12548" width="5.44166666666667" style="23" customWidth="1"/>
    <col min="12549" max="12549" width="4.66666666666667" style="23" customWidth="1"/>
    <col min="12550" max="12550" width="3.66666666666667" style="23" customWidth="1"/>
    <col min="12551" max="12551" width="5.44166666666667" style="23" customWidth="1"/>
    <col min="12552" max="12552" width="4.66666666666667" style="23" customWidth="1"/>
    <col min="12553" max="12553" width="3.66666666666667" style="23" customWidth="1"/>
    <col min="12554" max="12554" width="5.44166666666667" style="23" customWidth="1"/>
    <col min="12555" max="12555" width="4.66666666666667" style="23" customWidth="1"/>
    <col min="12556" max="12556" width="3.66666666666667" style="23" customWidth="1"/>
    <col min="12557" max="12557" width="5.44166666666667" style="23" customWidth="1"/>
    <col min="12558" max="12558" width="4.66666666666667" style="23" customWidth="1"/>
    <col min="12559" max="12559" width="3.66666666666667" style="23" customWidth="1"/>
    <col min="12560" max="12560" width="5.44166666666667" style="23" customWidth="1"/>
    <col min="12561" max="12561" width="4.66666666666667" style="23" customWidth="1"/>
    <col min="12562" max="12562" width="3.66666666666667" style="23" customWidth="1"/>
    <col min="12563" max="12563" width="5.44166666666667" style="23" customWidth="1"/>
    <col min="12564" max="12564" width="4.66666666666667" style="23" customWidth="1"/>
    <col min="12565" max="12567" width="4.10833333333333" style="23" customWidth="1"/>
    <col min="12568" max="12571" width="3.66666666666667" style="23" customWidth="1"/>
    <col min="12572" max="12572" width="4.66666666666667" style="23" customWidth="1"/>
    <col min="12573" max="12573" width="5.10833333333333" style="23" customWidth="1"/>
    <col min="12574" max="12574" width="4.55833333333333" style="23" customWidth="1"/>
    <col min="12575" max="12767" width="9.10833333333333" style="23"/>
    <col min="12768" max="12769" width="4.10833333333333" style="23" customWidth="1"/>
    <col min="12770" max="12784" width="4.66666666666667" style="23" customWidth="1"/>
    <col min="12785" max="12787" width="3.66666666666667" style="23" customWidth="1"/>
    <col min="12788" max="12788" width="4.33333333333333" style="23" customWidth="1"/>
    <col min="12789" max="12800" width="3.66666666666667" style="23" customWidth="1"/>
    <col min="12801" max="12801" width="5.44166666666667" style="23" customWidth="1"/>
    <col min="12802" max="12802" width="4.66666666666667" style="23" customWidth="1"/>
    <col min="12803" max="12803" width="3.66666666666667" style="23" customWidth="1"/>
    <col min="12804" max="12804" width="5.44166666666667" style="23" customWidth="1"/>
    <col min="12805" max="12805" width="4.66666666666667" style="23" customWidth="1"/>
    <col min="12806" max="12806" width="3.66666666666667" style="23" customWidth="1"/>
    <col min="12807" max="12807" width="5.44166666666667" style="23" customWidth="1"/>
    <col min="12808" max="12808" width="4.66666666666667" style="23" customWidth="1"/>
    <col min="12809" max="12809" width="3.66666666666667" style="23" customWidth="1"/>
    <col min="12810" max="12810" width="5.44166666666667" style="23" customWidth="1"/>
    <col min="12811" max="12811" width="4.66666666666667" style="23" customWidth="1"/>
    <col min="12812" max="12812" width="3.66666666666667" style="23" customWidth="1"/>
    <col min="12813" max="12813" width="5.44166666666667" style="23" customWidth="1"/>
    <col min="12814" max="12814" width="4.66666666666667" style="23" customWidth="1"/>
    <col min="12815" max="12815" width="3.66666666666667" style="23" customWidth="1"/>
    <col min="12816" max="12816" width="5.44166666666667" style="23" customWidth="1"/>
    <col min="12817" max="12817" width="4.66666666666667" style="23" customWidth="1"/>
    <col min="12818" max="12818" width="3.66666666666667" style="23" customWidth="1"/>
    <col min="12819" max="12819" width="5.44166666666667" style="23" customWidth="1"/>
    <col min="12820" max="12820" width="4.66666666666667" style="23" customWidth="1"/>
    <col min="12821" max="12823" width="4.10833333333333" style="23" customWidth="1"/>
    <col min="12824" max="12827" width="3.66666666666667" style="23" customWidth="1"/>
    <col min="12828" max="12828" width="4.66666666666667" style="23" customWidth="1"/>
    <col min="12829" max="12829" width="5.10833333333333" style="23" customWidth="1"/>
    <col min="12830" max="12830" width="4.55833333333333" style="23" customWidth="1"/>
    <col min="12831" max="13023" width="9.10833333333333" style="23"/>
    <col min="13024" max="13025" width="4.10833333333333" style="23" customWidth="1"/>
    <col min="13026" max="13040" width="4.66666666666667" style="23" customWidth="1"/>
    <col min="13041" max="13043" width="3.66666666666667" style="23" customWidth="1"/>
    <col min="13044" max="13044" width="4.33333333333333" style="23" customWidth="1"/>
    <col min="13045" max="13056" width="3.66666666666667" style="23" customWidth="1"/>
    <col min="13057" max="13057" width="5.44166666666667" style="23" customWidth="1"/>
    <col min="13058" max="13058" width="4.66666666666667" style="23" customWidth="1"/>
    <col min="13059" max="13059" width="3.66666666666667" style="23" customWidth="1"/>
    <col min="13060" max="13060" width="5.44166666666667" style="23" customWidth="1"/>
    <col min="13061" max="13061" width="4.66666666666667" style="23" customWidth="1"/>
    <col min="13062" max="13062" width="3.66666666666667" style="23" customWidth="1"/>
    <col min="13063" max="13063" width="5.44166666666667" style="23" customWidth="1"/>
    <col min="13064" max="13064" width="4.66666666666667" style="23" customWidth="1"/>
    <col min="13065" max="13065" width="3.66666666666667" style="23" customWidth="1"/>
    <col min="13066" max="13066" width="5.44166666666667" style="23" customWidth="1"/>
    <col min="13067" max="13067" width="4.66666666666667" style="23" customWidth="1"/>
    <col min="13068" max="13068" width="3.66666666666667" style="23" customWidth="1"/>
    <col min="13069" max="13069" width="5.44166666666667" style="23" customWidth="1"/>
    <col min="13070" max="13070" width="4.66666666666667" style="23" customWidth="1"/>
    <col min="13071" max="13071" width="3.66666666666667" style="23" customWidth="1"/>
    <col min="13072" max="13072" width="5.44166666666667" style="23" customWidth="1"/>
    <col min="13073" max="13073" width="4.66666666666667" style="23" customWidth="1"/>
    <col min="13074" max="13074" width="3.66666666666667" style="23" customWidth="1"/>
    <col min="13075" max="13075" width="5.44166666666667" style="23" customWidth="1"/>
    <col min="13076" max="13076" width="4.66666666666667" style="23" customWidth="1"/>
    <col min="13077" max="13079" width="4.10833333333333" style="23" customWidth="1"/>
    <col min="13080" max="13083" width="3.66666666666667" style="23" customWidth="1"/>
    <col min="13084" max="13084" width="4.66666666666667" style="23" customWidth="1"/>
    <col min="13085" max="13085" width="5.10833333333333" style="23" customWidth="1"/>
    <col min="13086" max="13086" width="4.55833333333333" style="23" customWidth="1"/>
    <col min="13087" max="13279" width="9.10833333333333" style="23"/>
    <col min="13280" max="13281" width="4.10833333333333" style="23" customWidth="1"/>
    <col min="13282" max="13296" width="4.66666666666667" style="23" customWidth="1"/>
    <col min="13297" max="13299" width="3.66666666666667" style="23" customWidth="1"/>
    <col min="13300" max="13300" width="4.33333333333333" style="23" customWidth="1"/>
    <col min="13301" max="13312" width="3.66666666666667" style="23" customWidth="1"/>
    <col min="13313" max="13313" width="5.44166666666667" style="23" customWidth="1"/>
    <col min="13314" max="13314" width="4.66666666666667" style="23" customWidth="1"/>
    <col min="13315" max="13315" width="3.66666666666667" style="23" customWidth="1"/>
    <col min="13316" max="13316" width="5.44166666666667" style="23" customWidth="1"/>
    <col min="13317" max="13317" width="4.66666666666667" style="23" customWidth="1"/>
    <col min="13318" max="13318" width="3.66666666666667" style="23" customWidth="1"/>
    <col min="13319" max="13319" width="5.44166666666667" style="23" customWidth="1"/>
    <col min="13320" max="13320" width="4.66666666666667" style="23" customWidth="1"/>
    <col min="13321" max="13321" width="3.66666666666667" style="23" customWidth="1"/>
    <col min="13322" max="13322" width="5.44166666666667" style="23" customWidth="1"/>
    <col min="13323" max="13323" width="4.66666666666667" style="23" customWidth="1"/>
    <col min="13324" max="13324" width="3.66666666666667" style="23" customWidth="1"/>
    <col min="13325" max="13325" width="5.44166666666667" style="23" customWidth="1"/>
    <col min="13326" max="13326" width="4.66666666666667" style="23" customWidth="1"/>
    <col min="13327" max="13327" width="3.66666666666667" style="23" customWidth="1"/>
    <col min="13328" max="13328" width="5.44166666666667" style="23" customWidth="1"/>
    <col min="13329" max="13329" width="4.66666666666667" style="23" customWidth="1"/>
    <col min="13330" max="13330" width="3.66666666666667" style="23" customWidth="1"/>
    <col min="13331" max="13331" width="5.44166666666667" style="23" customWidth="1"/>
    <col min="13332" max="13332" width="4.66666666666667" style="23" customWidth="1"/>
    <col min="13333" max="13335" width="4.10833333333333" style="23" customWidth="1"/>
    <col min="13336" max="13339" width="3.66666666666667" style="23" customWidth="1"/>
    <col min="13340" max="13340" width="4.66666666666667" style="23" customWidth="1"/>
    <col min="13341" max="13341" width="5.10833333333333" style="23" customWidth="1"/>
    <col min="13342" max="13342" width="4.55833333333333" style="23" customWidth="1"/>
    <col min="13343" max="13535" width="9.10833333333333" style="23"/>
    <col min="13536" max="13537" width="4.10833333333333" style="23" customWidth="1"/>
    <col min="13538" max="13552" width="4.66666666666667" style="23" customWidth="1"/>
    <col min="13553" max="13555" width="3.66666666666667" style="23" customWidth="1"/>
    <col min="13556" max="13556" width="4.33333333333333" style="23" customWidth="1"/>
    <col min="13557" max="13568" width="3.66666666666667" style="23" customWidth="1"/>
    <col min="13569" max="13569" width="5.44166666666667" style="23" customWidth="1"/>
    <col min="13570" max="13570" width="4.66666666666667" style="23" customWidth="1"/>
    <col min="13571" max="13571" width="3.66666666666667" style="23" customWidth="1"/>
    <col min="13572" max="13572" width="5.44166666666667" style="23" customWidth="1"/>
    <col min="13573" max="13573" width="4.66666666666667" style="23" customWidth="1"/>
    <col min="13574" max="13574" width="3.66666666666667" style="23" customWidth="1"/>
    <col min="13575" max="13575" width="5.44166666666667" style="23" customWidth="1"/>
    <col min="13576" max="13576" width="4.66666666666667" style="23" customWidth="1"/>
    <col min="13577" max="13577" width="3.66666666666667" style="23" customWidth="1"/>
    <col min="13578" max="13578" width="5.44166666666667" style="23" customWidth="1"/>
    <col min="13579" max="13579" width="4.66666666666667" style="23" customWidth="1"/>
    <col min="13580" max="13580" width="3.66666666666667" style="23" customWidth="1"/>
    <col min="13581" max="13581" width="5.44166666666667" style="23" customWidth="1"/>
    <col min="13582" max="13582" width="4.66666666666667" style="23" customWidth="1"/>
    <col min="13583" max="13583" width="3.66666666666667" style="23" customWidth="1"/>
    <col min="13584" max="13584" width="5.44166666666667" style="23" customWidth="1"/>
    <col min="13585" max="13585" width="4.66666666666667" style="23" customWidth="1"/>
    <col min="13586" max="13586" width="3.66666666666667" style="23" customWidth="1"/>
    <col min="13587" max="13587" width="5.44166666666667" style="23" customWidth="1"/>
    <col min="13588" max="13588" width="4.66666666666667" style="23" customWidth="1"/>
    <col min="13589" max="13591" width="4.10833333333333" style="23" customWidth="1"/>
    <col min="13592" max="13595" width="3.66666666666667" style="23" customWidth="1"/>
    <col min="13596" max="13596" width="4.66666666666667" style="23" customWidth="1"/>
    <col min="13597" max="13597" width="5.10833333333333" style="23" customWidth="1"/>
    <col min="13598" max="13598" width="4.55833333333333" style="23" customWidth="1"/>
    <col min="13599" max="13791" width="9.10833333333333" style="23"/>
    <col min="13792" max="13793" width="4.10833333333333" style="23" customWidth="1"/>
    <col min="13794" max="13808" width="4.66666666666667" style="23" customWidth="1"/>
    <col min="13809" max="13811" width="3.66666666666667" style="23" customWidth="1"/>
    <col min="13812" max="13812" width="4.33333333333333" style="23" customWidth="1"/>
    <col min="13813" max="13824" width="3.66666666666667" style="23" customWidth="1"/>
    <col min="13825" max="13825" width="5.44166666666667" style="23" customWidth="1"/>
    <col min="13826" max="13826" width="4.66666666666667" style="23" customWidth="1"/>
    <col min="13827" max="13827" width="3.66666666666667" style="23" customWidth="1"/>
    <col min="13828" max="13828" width="5.44166666666667" style="23" customWidth="1"/>
    <col min="13829" max="13829" width="4.66666666666667" style="23" customWidth="1"/>
    <col min="13830" max="13830" width="3.66666666666667" style="23" customWidth="1"/>
    <col min="13831" max="13831" width="5.44166666666667" style="23" customWidth="1"/>
    <col min="13832" max="13832" width="4.66666666666667" style="23" customWidth="1"/>
    <col min="13833" max="13833" width="3.66666666666667" style="23" customWidth="1"/>
    <col min="13834" max="13834" width="5.44166666666667" style="23" customWidth="1"/>
    <col min="13835" max="13835" width="4.66666666666667" style="23" customWidth="1"/>
    <col min="13836" max="13836" width="3.66666666666667" style="23" customWidth="1"/>
    <col min="13837" max="13837" width="5.44166666666667" style="23" customWidth="1"/>
    <col min="13838" max="13838" width="4.66666666666667" style="23" customWidth="1"/>
    <col min="13839" max="13839" width="3.66666666666667" style="23" customWidth="1"/>
    <col min="13840" max="13840" width="5.44166666666667" style="23" customWidth="1"/>
    <col min="13841" max="13841" width="4.66666666666667" style="23" customWidth="1"/>
    <col min="13842" max="13842" width="3.66666666666667" style="23" customWidth="1"/>
    <col min="13843" max="13843" width="5.44166666666667" style="23" customWidth="1"/>
    <col min="13844" max="13844" width="4.66666666666667" style="23" customWidth="1"/>
    <col min="13845" max="13847" width="4.10833333333333" style="23" customWidth="1"/>
    <col min="13848" max="13851" width="3.66666666666667" style="23" customWidth="1"/>
    <col min="13852" max="13852" width="4.66666666666667" style="23" customWidth="1"/>
    <col min="13853" max="13853" width="5.10833333333333" style="23" customWidth="1"/>
    <col min="13854" max="13854" width="4.55833333333333" style="23" customWidth="1"/>
    <col min="13855" max="14047" width="9.10833333333333" style="23"/>
    <col min="14048" max="14049" width="4.10833333333333" style="23" customWidth="1"/>
    <col min="14050" max="14064" width="4.66666666666667" style="23" customWidth="1"/>
    <col min="14065" max="14067" width="3.66666666666667" style="23" customWidth="1"/>
    <col min="14068" max="14068" width="4.33333333333333" style="23" customWidth="1"/>
    <col min="14069" max="14080" width="3.66666666666667" style="23" customWidth="1"/>
    <col min="14081" max="14081" width="5.44166666666667" style="23" customWidth="1"/>
    <col min="14082" max="14082" width="4.66666666666667" style="23" customWidth="1"/>
    <col min="14083" max="14083" width="3.66666666666667" style="23" customWidth="1"/>
    <col min="14084" max="14084" width="5.44166666666667" style="23" customWidth="1"/>
    <col min="14085" max="14085" width="4.66666666666667" style="23" customWidth="1"/>
    <col min="14086" max="14086" width="3.66666666666667" style="23" customWidth="1"/>
    <col min="14087" max="14087" width="5.44166666666667" style="23" customWidth="1"/>
    <col min="14088" max="14088" width="4.66666666666667" style="23" customWidth="1"/>
    <col min="14089" max="14089" width="3.66666666666667" style="23" customWidth="1"/>
    <col min="14090" max="14090" width="5.44166666666667" style="23" customWidth="1"/>
    <col min="14091" max="14091" width="4.66666666666667" style="23" customWidth="1"/>
    <col min="14092" max="14092" width="3.66666666666667" style="23" customWidth="1"/>
    <col min="14093" max="14093" width="5.44166666666667" style="23" customWidth="1"/>
    <col min="14094" max="14094" width="4.66666666666667" style="23" customWidth="1"/>
    <col min="14095" max="14095" width="3.66666666666667" style="23" customWidth="1"/>
    <col min="14096" max="14096" width="5.44166666666667" style="23" customWidth="1"/>
    <col min="14097" max="14097" width="4.66666666666667" style="23" customWidth="1"/>
    <col min="14098" max="14098" width="3.66666666666667" style="23" customWidth="1"/>
    <col min="14099" max="14099" width="5.44166666666667" style="23" customWidth="1"/>
    <col min="14100" max="14100" width="4.66666666666667" style="23" customWidth="1"/>
    <col min="14101" max="14103" width="4.10833333333333" style="23" customWidth="1"/>
    <col min="14104" max="14107" width="3.66666666666667" style="23" customWidth="1"/>
    <col min="14108" max="14108" width="4.66666666666667" style="23" customWidth="1"/>
    <col min="14109" max="14109" width="5.10833333333333" style="23" customWidth="1"/>
    <col min="14110" max="14110" width="4.55833333333333" style="23" customWidth="1"/>
    <col min="14111" max="14303" width="9.10833333333333" style="23"/>
    <col min="14304" max="14305" width="4.10833333333333" style="23" customWidth="1"/>
    <col min="14306" max="14320" width="4.66666666666667" style="23" customWidth="1"/>
    <col min="14321" max="14323" width="3.66666666666667" style="23" customWidth="1"/>
    <col min="14324" max="14324" width="4.33333333333333" style="23" customWidth="1"/>
    <col min="14325" max="14336" width="3.66666666666667" style="23" customWidth="1"/>
    <col min="14337" max="14337" width="5.44166666666667" style="23" customWidth="1"/>
    <col min="14338" max="14338" width="4.66666666666667" style="23" customWidth="1"/>
    <col min="14339" max="14339" width="3.66666666666667" style="23" customWidth="1"/>
    <col min="14340" max="14340" width="5.44166666666667" style="23" customWidth="1"/>
    <col min="14341" max="14341" width="4.66666666666667" style="23" customWidth="1"/>
    <col min="14342" max="14342" width="3.66666666666667" style="23" customWidth="1"/>
    <col min="14343" max="14343" width="5.44166666666667" style="23" customWidth="1"/>
    <col min="14344" max="14344" width="4.66666666666667" style="23" customWidth="1"/>
    <col min="14345" max="14345" width="3.66666666666667" style="23" customWidth="1"/>
    <col min="14346" max="14346" width="5.44166666666667" style="23" customWidth="1"/>
    <col min="14347" max="14347" width="4.66666666666667" style="23" customWidth="1"/>
    <col min="14348" max="14348" width="3.66666666666667" style="23" customWidth="1"/>
    <col min="14349" max="14349" width="5.44166666666667" style="23" customWidth="1"/>
    <col min="14350" max="14350" width="4.66666666666667" style="23" customWidth="1"/>
    <col min="14351" max="14351" width="3.66666666666667" style="23" customWidth="1"/>
    <col min="14352" max="14352" width="5.44166666666667" style="23" customWidth="1"/>
    <col min="14353" max="14353" width="4.66666666666667" style="23" customWidth="1"/>
    <col min="14354" max="14354" width="3.66666666666667" style="23" customWidth="1"/>
    <col min="14355" max="14355" width="5.44166666666667" style="23" customWidth="1"/>
    <col min="14356" max="14356" width="4.66666666666667" style="23" customWidth="1"/>
    <col min="14357" max="14359" width="4.10833333333333" style="23" customWidth="1"/>
    <col min="14360" max="14363" width="3.66666666666667" style="23" customWidth="1"/>
    <col min="14364" max="14364" width="4.66666666666667" style="23" customWidth="1"/>
    <col min="14365" max="14365" width="5.10833333333333" style="23" customWidth="1"/>
    <col min="14366" max="14366" width="4.55833333333333" style="23" customWidth="1"/>
    <col min="14367" max="14559" width="9.10833333333333" style="23"/>
    <col min="14560" max="14561" width="4.10833333333333" style="23" customWidth="1"/>
    <col min="14562" max="14576" width="4.66666666666667" style="23" customWidth="1"/>
    <col min="14577" max="14579" width="3.66666666666667" style="23" customWidth="1"/>
    <col min="14580" max="14580" width="4.33333333333333" style="23" customWidth="1"/>
    <col min="14581" max="14592" width="3.66666666666667" style="23" customWidth="1"/>
    <col min="14593" max="14593" width="5.44166666666667" style="23" customWidth="1"/>
    <col min="14594" max="14594" width="4.66666666666667" style="23" customWidth="1"/>
    <col min="14595" max="14595" width="3.66666666666667" style="23" customWidth="1"/>
    <col min="14596" max="14596" width="5.44166666666667" style="23" customWidth="1"/>
    <col min="14597" max="14597" width="4.66666666666667" style="23" customWidth="1"/>
    <col min="14598" max="14598" width="3.66666666666667" style="23" customWidth="1"/>
    <col min="14599" max="14599" width="5.44166666666667" style="23" customWidth="1"/>
    <col min="14600" max="14600" width="4.66666666666667" style="23" customWidth="1"/>
    <col min="14601" max="14601" width="3.66666666666667" style="23" customWidth="1"/>
    <col min="14602" max="14602" width="5.44166666666667" style="23" customWidth="1"/>
    <col min="14603" max="14603" width="4.66666666666667" style="23" customWidth="1"/>
    <col min="14604" max="14604" width="3.66666666666667" style="23" customWidth="1"/>
    <col min="14605" max="14605" width="5.44166666666667" style="23" customWidth="1"/>
    <col min="14606" max="14606" width="4.66666666666667" style="23" customWidth="1"/>
    <col min="14607" max="14607" width="3.66666666666667" style="23" customWidth="1"/>
    <col min="14608" max="14608" width="5.44166666666667" style="23" customWidth="1"/>
    <col min="14609" max="14609" width="4.66666666666667" style="23" customWidth="1"/>
    <col min="14610" max="14610" width="3.66666666666667" style="23" customWidth="1"/>
    <col min="14611" max="14611" width="5.44166666666667" style="23" customWidth="1"/>
    <col min="14612" max="14612" width="4.66666666666667" style="23" customWidth="1"/>
    <col min="14613" max="14615" width="4.10833333333333" style="23" customWidth="1"/>
    <col min="14616" max="14619" width="3.66666666666667" style="23" customWidth="1"/>
    <col min="14620" max="14620" width="4.66666666666667" style="23" customWidth="1"/>
    <col min="14621" max="14621" width="5.10833333333333" style="23" customWidth="1"/>
    <col min="14622" max="14622" width="4.55833333333333" style="23" customWidth="1"/>
    <col min="14623" max="14815" width="9.10833333333333" style="23"/>
    <col min="14816" max="14817" width="4.10833333333333" style="23" customWidth="1"/>
    <col min="14818" max="14832" width="4.66666666666667" style="23" customWidth="1"/>
    <col min="14833" max="14835" width="3.66666666666667" style="23" customWidth="1"/>
    <col min="14836" max="14836" width="4.33333333333333" style="23" customWidth="1"/>
    <col min="14837" max="14848" width="3.66666666666667" style="23" customWidth="1"/>
    <col min="14849" max="14849" width="5.44166666666667" style="23" customWidth="1"/>
    <col min="14850" max="14850" width="4.66666666666667" style="23" customWidth="1"/>
    <col min="14851" max="14851" width="3.66666666666667" style="23" customWidth="1"/>
    <col min="14852" max="14852" width="5.44166666666667" style="23" customWidth="1"/>
    <col min="14853" max="14853" width="4.66666666666667" style="23" customWidth="1"/>
    <col min="14854" max="14854" width="3.66666666666667" style="23" customWidth="1"/>
    <col min="14855" max="14855" width="5.44166666666667" style="23" customWidth="1"/>
    <col min="14856" max="14856" width="4.66666666666667" style="23" customWidth="1"/>
    <col min="14857" max="14857" width="3.66666666666667" style="23" customWidth="1"/>
    <col min="14858" max="14858" width="5.44166666666667" style="23" customWidth="1"/>
    <col min="14859" max="14859" width="4.66666666666667" style="23" customWidth="1"/>
    <col min="14860" max="14860" width="3.66666666666667" style="23" customWidth="1"/>
    <col min="14861" max="14861" width="5.44166666666667" style="23" customWidth="1"/>
    <col min="14862" max="14862" width="4.66666666666667" style="23" customWidth="1"/>
    <col min="14863" max="14863" width="3.66666666666667" style="23" customWidth="1"/>
    <col min="14864" max="14864" width="5.44166666666667" style="23" customWidth="1"/>
    <col min="14865" max="14865" width="4.66666666666667" style="23" customWidth="1"/>
    <col min="14866" max="14866" width="3.66666666666667" style="23" customWidth="1"/>
    <col min="14867" max="14867" width="5.44166666666667" style="23" customWidth="1"/>
    <col min="14868" max="14868" width="4.66666666666667" style="23" customWidth="1"/>
    <col min="14869" max="14871" width="4.10833333333333" style="23" customWidth="1"/>
    <col min="14872" max="14875" width="3.66666666666667" style="23" customWidth="1"/>
    <col min="14876" max="14876" width="4.66666666666667" style="23" customWidth="1"/>
    <col min="14877" max="14877" width="5.10833333333333" style="23" customWidth="1"/>
    <col min="14878" max="14878" width="4.55833333333333" style="23" customWidth="1"/>
    <col min="14879" max="15071" width="9.10833333333333" style="23"/>
    <col min="15072" max="15073" width="4.10833333333333" style="23" customWidth="1"/>
    <col min="15074" max="15088" width="4.66666666666667" style="23" customWidth="1"/>
    <col min="15089" max="15091" width="3.66666666666667" style="23" customWidth="1"/>
    <col min="15092" max="15092" width="4.33333333333333" style="23" customWidth="1"/>
    <col min="15093" max="15104" width="3.66666666666667" style="23" customWidth="1"/>
    <col min="15105" max="15105" width="5.44166666666667" style="23" customWidth="1"/>
    <col min="15106" max="15106" width="4.66666666666667" style="23" customWidth="1"/>
    <col min="15107" max="15107" width="3.66666666666667" style="23" customWidth="1"/>
    <col min="15108" max="15108" width="5.44166666666667" style="23" customWidth="1"/>
    <col min="15109" max="15109" width="4.66666666666667" style="23" customWidth="1"/>
    <col min="15110" max="15110" width="3.66666666666667" style="23" customWidth="1"/>
    <col min="15111" max="15111" width="5.44166666666667" style="23" customWidth="1"/>
    <col min="15112" max="15112" width="4.66666666666667" style="23" customWidth="1"/>
    <col min="15113" max="15113" width="3.66666666666667" style="23" customWidth="1"/>
    <col min="15114" max="15114" width="5.44166666666667" style="23" customWidth="1"/>
    <col min="15115" max="15115" width="4.66666666666667" style="23" customWidth="1"/>
    <col min="15116" max="15116" width="3.66666666666667" style="23" customWidth="1"/>
    <col min="15117" max="15117" width="5.44166666666667" style="23" customWidth="1"/>
    <col min="15118" max="15118" width="4.66666666666667" style="23" customWidth="1"/>
    <col min="15119" max="15119" width="3.66666666666667" style="23" customWidth="1"/>
    <col min="15120" max="15120" width="5.44166666666667" style="23" customWidth="1"/>
    <col min="15121" max="15121" width="4.66666666666667" style="23" customWidth="1"/>
    <col min="15122" max="15122" width="3.66666666666667" style="23" customWidth="1"/>
    <col min="15123" max="15123" width="5.44166666666667" style="23" customWidth="1"/>
    <col min="15124" max="15124" width="4.66666666666667" style="23" customWidth="1"/>
    <col min="15125" max="15127" width="4.10833333333333" style="23" customWidth="1"/>
    <col min="15128" max="15131" width="3.66666666666667" style="23" customWidth="1"/>
    <col min="15132" max="15132" width="4.66666666666667" style="23" customWidth="1"/>
    <col min="15133" max="15133" width="5.10833333333333" style="23" customWidth="1"/>
    <col min="15134" max="15134" width="4.55833333333333" style="23" customWidth="1"/>
    <col min="15135" max="15327" width="9.10833333333333" style="23"/>
    <col min="15328" max="15329" width="4.10833333333333" style="23" customWidth="1"/>
    <col min="15330" max="15344" width="4.66666666666667" style="23" customWidth="1"/>
    <col min="15345" max="15347" width="3.66666666666667" style="23" customWidth="1"/>
    <col min="15348" max="15348" width="4.33333333333333" style="23" customWidth="1"/>
    <col min="15349" max="15360" width="3.66666666666667" style="23" customWidth="1"/>
    <col min="15361" max="15361" width="5.44166666666667" style="23" customWidth="1"/>
    <col min="15362" max="15362" width="4.66666666666667" style="23" customWidth="1"/>
    <col min="15363" max="15363" width="3.66666666666667" style="23" customWidth="1"/>
    <col min="15364" max="15364" width="5.44166666666667" style="23" customWidth="1"/>
    <col min="15365" max="15365" width="4.66666666666667" style="23" customWidth="1"/>
    <col min="15366" max="15366" width="3.66666666666667" style="23" customWidth="1"/>
    <col min="15367" max="15367" width="5.44166666666667" style="23" customWidth="1"/>
    <col min="15368" max="15368" width="4.66666666666667" style="23" customWidth="1"/>
    <col min="15369" max="15369" width="3.66666666666667" style="23" customWidth="1"/>
    <col min="15370" max="15370" width="5.44166666666667" style="23" customWidth="1"/>
    <col min="15371" max="15371" width="4.66666666666667" style="23" customWidth="1"/>
    <col min="15372" max="15372" width="3.66666666666667" style="23" customWidth="1"/>
    <col min="15373" max="15373" width="5.44166666666667" style="23" customWidth="1"/>
    <col min="15374" max="15374" width="4.66666666666667" style="23" customWidth="1"/>
    <col min="15375" max="15375" width="3.66666666666667" style="23" customWidth="1"/>
    <col min="15376" max="15376" width="5.44166666666667" style="23" customWidth="1"/>
    <col min="15377" max="15377" width="4.66666666666667" style="23" customWidth="1"/>
    <col min="15378" max="15378" width="3.66666666666667" style="23" customWidth="1"/>
    <col min="15379" max="15379" width="5.44166666666667" style="23" customWidth="1"/>
    <col min="15380" max="15380" width="4.66666666666667" style="23" customWidth="1"/>
    <col min="15381" max="15383" width="4.10833333333333" style="23" customWidth="1"/>
    <col min="15384" max="15387" width="3.66666666666667" style="23" customWidth="1"/>
    <col min="15388" max="15388" width="4.66666666666667" style="23" customWidth="1"/>
    <col min="15389" max="15389" width="5.10833333333333" style="23" customWidth="1"/>
    <col min="15390" max="15390" width="4.55833333333333" style="23" customWidth="1"/>
    <col min="15391" max="15583" width="9.10833333333333" style="23"/>
    <col min="15584" max="15585" width="4.10833333333333" style="23" customWidth="1"/>
    <col min="15586" max="15600" width="4.66666666666667" style="23" customWidth="1"/>
    <col min="15601" max="15603" width="3.66666666666667" style="23" customWidth="1"/>
    <col min="15604" max="15604" width="4.33333333333333" style="23" customWidth="1"/>
    <col min="15605" max="15616" width="3.66666666666667" style="23" customWidth="1"/>
    <col min="15617" max="15617" width="5.44166666666667" style="23" customWidth="1"/>
    <col min="15618" max="15618" width="4.66666666666667" style="23" customWidth="1"/>
    <col min="15619" max="15619" width="3.66666666666667" style="23" customWidth="1"/>
    <col min="15620" max="15620" width="5.44166666666667" style="23" customWidth="1"/>
    <col min="15621" max="15621" width="4.66666666666667" style="23" customWidth="1"/>
    <col min="15622" max="15622" width="3.66666666666667" style="23" customWidth="1"/>
    <col min="15623" max="15623" width="5.44166666666667" style="23" customWidth="1"/>
    <col min="15624" max="15624" width="4.66666666666667" style="23" customWidth="1"/>
    <col min="15625" max="15625" width="3.66666666666667" style="23" customWidth="1"/>
    <col min="15626" max="15626" width="5.44166666666667" style="23" customWidth="1"/>
    <col min="15627" max="15627" width="4.66666666666667" style="23" customWidth="1"/>
    <col min="15628" max="15628" width="3.66666666666667" style="23" customWidth="1"/>
    <col min="15629" max="15629" width="5.44166666666667" style="23" customWidth="1"/>
    <col min="15630" max="15630" width="4.66666666666667" style="23" customWidth="1"/>
    <col min="15631" max="15631" width="3.66666666666667" style="23" customWidth="1"/>
    <col min="15632" max="15632" width="5.44166666666667" style="23" customWidth="1"/>
    <col min="15633" max="15633" width="4.66666666666667" style="23" customWidth="1"/>
    <col min="15634" max="15634" width="3.66666666666667" style="23" customWidth="1"/>
    <col min="15635" max="15635" width="5.44166666666667" style="23" customWidth="1"/>
    <col min="15636" max="15636" width="4.66666666666667" style="23" customWidth="1"/>
    <col min="15637" max="15639" width="4.10833333333333" style="23" customWidth="1"/>
    <col min="15640" max="15643" width="3.66666666666667" style="23" customWidth="1"/>
    <col min="15644" max="15644" width="4.66666666666667" style="23" customWidth="1"/>
    <col min="15645" max="15645" width="5.10833333333333" style="23" customWidth="1"/>
    <col min="15646" max="15646" width="4.55833333333333" style="23" customWidth="1"/>
    <col min="15647" max="15839" width="9.10833333333333" style="23"/>
    <col min="15840" max="15841" width="4.10833333333333" style="23" customWidth="1"/>
    <col min="15842" max="15856" width="4.66666666666667" style="23" customWidth="1"/>
    <col min="15857" max="15859" width="3.66666666666667" style="23" customWidth="1"/>
    <col min="15860" max="15860" width="4.33333333333333" style="23" customWidth="1"/>
    <col min="15861" max="15872" width="3.66666666666667" style="23" customWidth="1"/>
    <col min="15873" max="15873" width="5.44166666666667" style="23" customWidth="1"/>
    <col min="15874" max="15874" width="4.66666666666667" style="23" customWidth="1"/>
    <col min="15875" max="15875" width="3.66666666666667" style="23" customWidth="1"/>
    <col min="15876" max="15876" width="5.44166666666667" style="23" customWidth="1"/>
    <col min="15877" max="15877" width="4.66666666666667" style="23" customWidth="1"/>
    <col min="15878" max="15878" width="3.66666666666667" style="23" customWidth="1"/>
    <col min="15879" max="15879" width="5.44166666666667" style="23" customWidth="1"/>
    <col min="15880" max="15880" width="4.66666666666667" style="23" customWidth="1"/>
    <col min="15881" max="15881" width="3.66666666666667" style="23" customWidth="1"/>
    <col min="15882" max="15882" width="5.44166666666667" style="23" customWidth="1"/>
    <col min="15883" max="15883" width="4.66666666666667" style="23" customWidth="1"/>
    <col min="15884" max="15884" width="3.66666666666667" style="23" customWidth="1"/>
    <col min="15885" max="15885" width="5.44166666666667" style="23" customWidth="1"/>
    <col min="15886" max="15886" width="4.66666666666667" style="23" customWidth="1"/>
    <col min="15887" max="15887" width="3.66666666666667" style="23" customWidth="1"/>
    <col min="15888" max="15888" width="5.44166666666667" style="23" customWidth="1"/>
    <col min="15889" max="15889" width="4.66666666666667" style="23" customWidth="1"/>
    <col min="15890" max="15890" width="3.66666666666667" style="23" customWidth="1"/>
    <col min="15891" max="15891" width="5.44166666666667" style="23" customWidth="1"/>
    <col min="15892" max="15892" width="4.66666666666667" style="23" customWidth="1"/>
    <col min="15893" max="15895" width="4.10833333333333" style="23" customWidth="1"/>
    <col min="15896" max="15899" width="3.66666666666667" style="23" customWidth="1"/>
    <col min="15900" max="15900" width="4.66666666666667" style="23" customWidth="1"/>
    <col min="15901" max="15901" width="5.10833333333333" style="23" customWidth="1"/>
    <col min="15902" max="15902" width="4.55833333333333" style="23" customWidth="1"/>
    <col min="15903" max="16095" width="9.10833333333333" style="23"/>
    <col min="16096" max="16097" width="4.10833333333333" style="23" customWidth="1"/>
    <col min="16098" max="16112" width="4.66666666666667" style="23" customWidth="1"/>
    <col min="16113" max="16115" width="3.66666666666667" style="23" customWidth="1"/>
    <col min="16116" max="16116" width="4.33333333333333" style="23" customWidth="1"/>
    <col min="16117" max="16128" width="3.66666666666667" style="23" customWidth="1"/>
    <col min="16129" max="16129" width="5.44166666666667" style="23" customWidth="1"/>
    <col min="16130" max="16130" width="4.66666666666667" style="23" customWidth="1"/>
    <col min="16131" max="16131" width="3.66666666666667" style="23" customWidth="1"/>
    <col min="16132" max="16132" width="5.44166666666667" style="23" customWidth="1"/>
    <col min="16133" max="16133" width="4.66666666666667" style="23" customWidth="1"/>
    <col min="16134" max="16134" width="3.66666666666667" style="23" customWidth="1"/>
    <col min="16135" max="16135" width="5.44166666666667" style="23" customWidth="1"/>
    <col min="16136" max="16136" width="4.66666666666667" style="23" customWidth="1"/>
    <col min="16137" max="16137" width="3.66666666666667" style="23" customWidth="1"/>
    <col min="16138" max="16138" width="5.44166666666667" style="23" customWidth="1"/>
    <col min="16139" max="16139" width="4.66666666666667" style="23" customWidth="1"/>
    <col min="16140" max="16140" width="3.66666666666667" style="23" customWidth="1"/>
    <col min="16141" max="16141" width="5.44166666666667" style="23" customWidth="1"/>
    <col min="16142" max="16142" width="4.66666666666667" style="23" customWidth="1"/>
    <col min="16143" max="16143" width="3.66666666666667" style="23" customWidth="1"/>
    <col min="16144" max="16144" width="5.44166666666667" style="23" customWidth="1"/>
    <col min="16145" max="16145" width="4.66666666666667" style="23" customWidth="1"/>
    <col min="16146" max="16146" width="3.66666666666667" style="23" customWidth="1"/>
    <col min="16147" max="16147" width="5.44166666666667" style="23" customWidth="1"/>
    <col min="16148" max="16148" width="4.66666666666667" style="23" customWidth="1"/>
    <col min="16149" max="16151" width="4.10833333333333" style="23" customWidth="1"/>
    <col min="16152" max="16155" width="3.66666666666667" style="23" customWidth="1"/>
    <col min="16156" max="16156" width="4.66666666666667" style="23" customWidth="1"/>
    <col min="16157" max="16157" width="5.10833333333333" style="23" customWidth="1"/>
    <col min="16158" max="16158" width="4.55833333333333" style="23" customWidth="1"/>
    <col min="16159" max="16384" width="9.10833333333333" style="23"/>
  </cols>
  <sheetData>
    <row r="1" ht="30" spans="1:62">
      <c r="A1" s="24" t="s">
        <v>0</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row>
    <row r="2" ht="30" spans="1:62">
      <c r="A2" s="26"/>
      <c r="B2" s="26"/>
      <c r="C2" s="26"/>
      <c r="D2" s="27" t="s">
        <v>1</v>
      </c>
      <c r="E2" s="26"/>
      <c r="F2" s="26"/>
      <c r="G2" s="26"/>
      <c r="H2" s="26"/>
      <c r="I2" s="26"/>
      <c r="J2" s="26"/>
      <c r="K2" s="29"/>
      <c r="L2" s="26"/>
      <c r="M2" s="26"/>
      <c r="N2" s="26"/>
      <c r="O2" s="26"/>
      <c r="Q2" s="33"/>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33"/>
      <c r="AZ2" s="274"/>
      <c r="BA2" s="114"/>
      <c r="BB2" s="114"/>
      <c r="BC2" s="29"/>
      <c r="BD2" s="29"/>
      <c r="BE2" s="114"/>
      <c r="BF2" s="29"/>
      <c r="BG2" s="29"/>
      <c r="BH2" s="29"/>
      <c r="BI2" s="29"/>
      <c r="BJ2" s="114"/>
    </row>
    <row r="3" ht="33.75" spans="2:62">
      <c r="B3" s="26"/>
      <c r="C3" s="26"/>
      <c r="D3" s="26" t="s">
        <v>2</v>
      </c>
      <c r="E3" s="28"/>
      <c r="F3" s="28"/>
      <c r="G3" s="28"/>
      <c r="H3" s="28"/>
      <c r="I3" s="28"/>
      <c r="J3" s="26"/>
      <c r="K3" s="26"/>
      <c r="L3" s="26"/>
      <c r="M3" s="26"/>
      <c r="N3" s="26"/>
      <c r="O3" s="26"/>
      <c r="P3" s="109" t="s">
        <v>3</v>
      </c>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275"/>
      <c r="AZ3" s="276"/>
      <c r="BA3" s="114"/>
      <c r="BB3" s="114"/>
      <c r="BC3" s="29"/>
      <c r="BD3" s="29"/>
      <c r="BE3" s="114"/>
      <c r="BF3" s="29"/>
      <c r="BG3" s="29"/>
      <c r="BH3" s="29"/>
      <c r="BI3" s="29"/>
      <c r="BJ3" s="114"/>
    </row>
    <row r="4" ht="25.5" spans="2:62">
      <c r="B4" s="26"/>
      <c r="C4" s="26"/>
      <c r="D4" s="26" t="s">
        <v>4</v>
      </c>
      <c r="E4" s="26"/>
      <c r="F4" s="26"/>
      <c r="G4" s="26"/>
      <c r="H4" s="26"/>
      <c r="I4" s="26"/>
      <c r="J4" s="26"/>
      <c r="K4" s="26"/>
      <c r="L4" s="26"/>
      <c r="M4" s="26"/>
      <c r="N4" s="26"/>
      <c r="O4" s="26"/>
      <c r="P4" s="110"/>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10"/>
      <c r="BA4" s="114"/>
      <c r="BB4" s="114"/>
      <c r="BC4" s="277"/>
      <c r="BD4" s="29"/>
      <c r="BE4" s="114"/>
      <c r="BF4" s="29"/>
      <c r="BG4" s="29"/>
      <c r="BH4" s="29"/>
      <c r="BI4" s="29"/>
      <c r="BJ4" s="114"/>
    </row>
    <row r="5" ht="33" spans="2:62">
      <c r="B5" s="26"/>
      <c r="C5" s="26"/>
      <c r="D5" s="26" t="s">
        <v>5</v>
      </c>
      <c r="E5" s="26"/>
      <c r="F5" s="26"/>
      <c r="G5" s="26"/>
      <c r="H5" s="26"/>
      <c r="I5" s="26"/>
      <c r="J5" s="26"/>
      <c r="K5" s="29"/>
      <c r="L5" s="26"/>
      <c r="M5" s="26"/>
      <c r="N5" s="26"/>
      <c r="O5" s="26"/>
      <c r="P5" s="111" t="s">
        <v>6</v>
      </c>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278" t="s">
        <v>7</v>
      </c>
      <c r="BD5" s="112"/>
      <c r="BE5" s="114"/>
      <c r="BF5" s="29"/>
      <c r="BG5" s="29"/>
      <c r="BH5" s="29"/>
      <c r="BI5" s="29"/>
      <c r="BJ5" s="114"/>
    </row>
    <row r="6" ht="30" spans="2:62">
      <c r="B6" s="26"/>
      <c r="C6" s="26"/>
      <c r="D6" s="29" t="s">
        <v>8</v>
      </c>
      <c r="E6" s="26"/>
      <c r="F6" s="26"/>
      <c r="G6" s="26"/>
      <c r="H6" s="26"/>
      <c r="I6" s="26"/>
      <c r="J6" s="26"/>
      <c r="K6" s="29"/>
      <c r="L6" s="26"/>
      <c r="M6" s="26"/>
      <c r="N6" s="26"/>
      <c r="O6" s="26"/>
      <c r="P6" s="112"/>
      <c r="Q6" s="122"/>
      <c r="R6" s="123"/>
      <c r="S6" s="123"/>
      <c r="T6" s="123"/>
      <c r="U6" s="123"/>
      <c r="V6" s="123"/>
      <c r="W6" s="123"/>
      <c r="X6" s="123"/>
      <c r="Y6" s="123"/>
      <c r="Z6" s="123"/>
      <c r="AA6" s="123"/>
      <c r="AB6" s="123"/>
      <c r="AC6" s="123"/>
      <c r="AD6" s="123"/>
      <c r="AE6" s="123"/>
      <c r="AF6" s="123"/>
      <c r="AG6" s="123"/>
      <c r="AH6" s="123"/>
      <c r="AI6" s="123" t="s">
        <v>9</v>
      </c>
      <c r="AJ6" s="123"/>
      <c r="AK6" s="123"/>
      <c r="AL6" s="123"/>
      <c r="AM6" s="123"/>
      <c r="AN6" s="123"/>
      <c r="AO6" s="123"/>
      <c r="AP6" s="123"/>
      <c r="AQ6" s="123"/>
      <c r="AR6" s="123"/>
      <c r="AS6" s="123"/>
      <c r="AT6" s="123"/>
      <c r="AU6" s="123"/>
      <c r="AV6" s="123"/>
      <c r="AW6" s="123"/>
      <c r="AX6" s="123"/>
      <c r="AY6" s="278"/>
      <c r="BD6" s="112"/>
      <c r="BE6" s="114"/>
      <c r="BF6" s="29"/>
      <c r="BG6" s="29"/>
      <c r="BH6" s="29"/>
      <c r="BI6" s="29"/>
      <c r="BJ6" s="114"/>
    </row>
    <row r="7" ht="27" spans="2:62">
      <c r="B7" s="26"/>
      <c r="C7" s="26"/>
      <c r="D7" s="26"/>
      <c r="E7" s="26"/>
      <c r="F7" s="26"/>
      <c r="G7" s="26"/>
      <c r="H7" s="26"/>
      <c r="I7" s="26"/>
      <c r="J7" s="26"/>
      <c r="K7" s="26"/>
      <c r="L7" s="26"/>
      <c r="M7" s="26"/>
      <c r="N7" s="26"/>
      <c r="O7" s="26"/>
      <c r="P7" s="113" t="s">
        <v>10</v>
      </c>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279" t="s">
        <v>11</v>
      </c>
      <c r="BD7" s="112"/>
      <c r="BE7" s="114"/>
      <c r="BF7" s="26"/>
      <c r="BG7" s="26"/>
      <c r="BH7" s="26"/>
      <c r="BI7" s="26"/>
      <c r="BJ7" s="26"/>
    </row>
    <row r="8" ht="27" spans="2:62">
      <c r="B8" s="26"/>
      <c r="C8" s="26"/>
      <c r="D8" s="26"/>
      <c r="E8" s="26"/>
      <c r="F8" s="26"/>
      <c r="G8" s="26"/>
      <c r="H8" s="26"/>
      <c r="I8" s="26"/>
      <c r="J8" s="26"/>
      <c r="K8" s="26"/>
      <c r="L8" s="26"/>
      <c r="M8" s="26"/>
      <c r="N8" s="26"/>
      <c r="O8" s="26"/>
      <c r="P8" s="114"/>
      <c r="Q8" s="26"/>
      <c r="R8" s="26"/>
      <c r="S8" s="26"/>
      <c r="T8" s="26"/>
      <c r="U8" s="26"/>
      <c r="V8" s="26"/>
      <c r="W8" s="26"/>
      <c r="X8" s="26"/>
      <c r="Y8" s="29"/>
      <c r="Z8" s="26"/>
      <c r="AA8" s="187"/>
      <c r="AB8" s="187"/>
      <c r="AC8" s="187"/>
      <c r="AD8" s="187"/>
      <c r="AE8" s="187"/>
      <c r="AF8" s="187"/>
      <c r="AG8" s="187"/>
      <c r="AH8" s="187"/>
      <c r="AI8" s="187"/>
      <c r="AJ8" s="187"/>
      <c r="AK8" s="187"/>
      <c r="AL8" s="187"/>
      <c r="AM8" s="187"/>
      <c r="AN8" s="187"/>
      <c r="AO8" s="187"/>
      <c r="AP8" s="187"/>
      <c r="AQ8" s="187"/>
      <c r="AR8" s="187"/>
      <c r="AS8" s="187"/>
      <c r="AT8" s="187"/>
      <c r="AU8" s="187"/>
      <c r="AV8" s="187"/>
      <c r="AW8" s="187"/>
      <c r="AX8" s="187"/>
      <c r="BD8" s="29"/>
      <c r="BE8" s="114"/>
      <c r="BF8" s="29"/>
      <c r="BG8" s="29"/>
      <c r="BH8" s="29"/>
      <c r="BI8" s="29"/>
      <c r="BJ8" s="114"/>
    </row>
    <row r="9" s="1" customFormat="1" ht="27" spans="1:62">
      <c r="A9" s="30"/>
      <c r="B9" s="31"/>
      <c r="C9" s="31"/>
      <c r="D9" s="31"/>
      <c r="E9" s="31"/>
      <c r="F9" s="31"/>
      <c r="G9" s="31"/>
      <c r="H9" s="31"/>
      <c r="I9" s="31"/>
      <c r="J9" s="31"/>
      <c r="K9" s="31"/>
      <c r="L9" s="31"/>
      <c r="M9" s="31"/>
      <c r="N9" s="30"/>
      <c r="O9" s="30"/>
      <c r="P9" s="115" t="s">
        <v>12</v>
      </c>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278" t="s">
        <v>13</v>
      </c>
      <c r="BD9" s="30"/>
      <c r="BE9" s="298"/>
      <c r="BF9" s="299"/>
      <c r="BG9" s="299"/>
      <c r="BH9" s="299"/>
      <c r="BI9" s="299"/>
      <c r="BJ9" s="299"/>
    </row>
    <row r="10" s="2" customFormat="1" ht="23.25" spans="1:62">
      <c r="A10" s="32"/>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row>
    <row r="11" ht="28.5" spans="1:62">
      <c r="A11" s="33" t="s">
        <v>14</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249" t="s">
        <v>15</v>
      </c>
      <c r="AU11" s="250"/>
      <c r="AV11" s="250"/>
      <c r="AW11" s="250"/>
      <c r="AX11" s="250"/>
      <c r="AY11" s="250"/>
      <c r="AZ11" s="250"/>
      <c r="BA11" s="250"/>
      <c r="BB11" s="250"/>
      <c r="BC11" s="250"/>
      <c r="BD11" s="250"/>
      <c r="BE11" s="250"/>
      <c r="BF11" s="250"/>
      <c r="BG11" s="250"/>
      <c r="BH11" s="250"/>
      <c r="BI11" s="250"/>
      <c r="BJ11" s="250"/>
    </row>
    <row r="12" ht="32.1" customHeight="1" spans="1:62">
      <c r="A12" s="34" t="s">
        <v>16</v>
      </c>
      <c r="B12" s="35"/>
      <c r="C12" s="36" t="s">
        <v>17</v>
      </c>
      <c r="D12" s="37"/>
      <c r="E12" s="37"/>
      <c r="F12" s="37"/>
      <c r="G12" s="38"/>
      <c r="H12" s="37" t="s">
        <v>18</v>
      </c>
      <c r="I12" s="37"/>
      <c r="J12" s="37"/>
      <c r="K12" s="38"/>
      <c r="L12" s="37" t="s">
        <v>19</v>
      </c>
      <c r="M12" s="37"/>
      <c r="N12" s="37"/>
      <c r="O12" s="37"/>
      <c r="P12" s="37" t="s">
        <v>20</v>
      </c>
      <c r="Q12" s="37"/>
      <c r="R12" s="37"/>
      <c r="S12" s="37"/>
      <c r="T12" s="38"/>
      <c r="U12" s="37" t="s">
        <v>21</v>
      </c>
      <c r="V12" s="37"/>
      <c r="W12" s="37"/>
      <c r="X12" s="38"/>
      <c r="Y12" s="37" t="s">
        <v>22</v>
      </c>
      <c r="Z12" s="37"/>
      <c r="AA12" s="37"/>
      <c r="AB12" s="38"/>
      <c r="AC12" s="37" t="s">
        <v>23</v>
      </c>
      <c r="AD12" s="37"/>
      <c r="AE12" s="37"/>
      <c r="AF12" s="37"/>
      <c r="AG12" s="38"/>
      <c r="AH12" s="37" t="s">
        <v>24</v>
      </c>
      <c r="AI12" s="37"/>
      <c r="AJ12" s="37"/>
      <c r="AK12" s="38"/>
      <c r="AL12" s="37" t="s">
        <v>25</v>
      </c>
      <c r="AM12" s="37"/>
      <c r="AN12" s="37"/>
      <c r="AO12" s="37"/>
      <c r="AP12" s="37" t="s">
        <v>26</v>
      </c>
      <c r="AQ12" s="37"/>
      <c r="AR12" s="37"/>
      <c r="AS12" s="37"/>
      <c r="AT12" s="38"/>
      <c r="AU12" s="37" t="s">
        <v>27</v>
      </c>
      <c r="AV12" s="37"/>
      <c r="AW12" s="37"/>
      <c r="AX12" s="38"/>
      <c r="AY12" s="37" t="s">
        <v>28</v>
      </c>
      <c r="AZ12" s="37"/>
      <c r="BA12" s="37"/>
      <c r="BB12" s="280"/>
      <c r="BC12" s="281" t="s">
        <v>29</v>
      </c>
      <c r="BD12" s="282" t="s">
        <v>30</v>
      </c>
      <c r="BE12" s="282" t="s">
        <v>31</v>
      </c>
      <c r="BF12" s="282" t="s">
        <v>32</v>
      </c>
      <c r="BG12" s="300" t="s">
        <v>33</v>
      </c>
      <c r="BH12" s="300" t="s">
        <v>34</v>
      </c>
      <c r="BI12" s="301" t="s">
        <v>35</v>
      </c>
      <c r="BJ12" s="302" t="s">
        <v>36</v>
      </c>
    </row>
    <row r="13" ht="32.1" customHeight="1" spans="1:62">
      <c r="A13" s="39"/>
      <c r="B13" s="40"/>
      <c r="C13" s="41">
        <v>1</v>
      </c>
      <c r="D13" s="42">
        <v>8</v>
      </c>
      <c r="E13" s="42">
        <v>15</v>
      </c>
      <c r="F13" s="42">
        <v>22</v>
      </c>
      <c r="G13" s="43">
        <v>29</v>
      </c>
      <c r="H13" s="42">
        <v>6</v>
      </c>
      <c r="I13" s="42">
        <v>13</v>
      </c>
      <c r="J13" s="42">
        <v>20</v>
      </c>
      <c r="K13" s="43">
        <v>27</v>
      </c>
      <c r="L13" s="42">
        <v>3</v>
      </c>
      <c r="M13" s="42">
        <v>10</v>
      </c>
      <c r="N13" s="42">
        <v>17</v>
      </c>
      <c r="O13" s="42">
        <v>24</v>
      </c>
      <c r="P13" s="42">
        <v>1</v>
      </c>
      <c r="Q13" s="42">
        <v>8</v>
      </c>
      <c r="R13" s="42">
        <v>15</v>
      </c>
      <c r="S13" s="42">
        <v>22</v>
      </c>
      <c r="T13" s="43">
        <v>29</v>
      </c>
      <c r="U13" s="42">
        <v>5</v>
      </c>
      <c r="V13" s="42">
        <v>12</v>
      </c>
      <c r="W13" s="42">
        <v>19</v>
      </c>
      <c r="X13" s="43">
        <v>26</v>
      </c>
      <c r="Y13" s="42">
        <v>2</v>
      </c>
      <c r="Z13" s="42">
        <v>9</v>
      </c>
      <c r="AA13" s="42">
        <v>16</v>
      </c>
      <c r="AB13" s="43">
        <v>23</v>
      </c>
      <c r="AC13" s="42">
        <v>2</v>
      </c>
      <c r="AD13" s="42">
        <v>9</v>
      </c>
      <c r="AE13" s="42">
        <v>16</v>
      </c>
      <c r="AF13" s="42">
        <v>23</v>
      </c>
      <c r="AG13" s="43">
        <v>30</v>
      </c>
      <c r="AH13" s="42">
        <v>6</v>
      </c>
      <c r="AI13" s="42">
        <v>13</v>
      </c>
      <c r="AJ13" s="42">
        <v>20</v>
      </c>
      <c r="AK13" s="43">
        <v>27</v>
      </c>
      <c r="AL13" s="42">
        <v>4</v>
      </c>
      <c r="AM13" s="42">
        <v>11</v>
      </c>
      <c r="AN13" s="42">
        <v>18</v>
      </c>
      <c r="AO13" s="42">
        <v>25</v>
      </c>
      <c r="AP13" s="42">
        <v>1</v>
      </c>
      <c r="AQ13" s="42">
        <v>8</v>
      </c>
      <c r="AR13" s="42">
        <v>15</v>
      </c>
      <c r="AS13" s="42">
        <v>22</v>
      </c>
      <c r="AT13" s="43">
        <v>29</v>
      </c>
      <c r="AU13" s="42">
        <v>6</v>
      </c>
      <c r="AV13" s="42">
        <v>13</v>
      </c>
      <c r="AW13" s="42">
        <v>20</v>
      </c>
      <c r="AX13" s="43">
        <v>27</v>
      </c>
      <c r="AY13" s="42">
        <v>3</v>
      </c>
      <c r="AZ13" s="42">
        <v>10</v>
      </c>
      <c r="BA13" s="42">
        <v>17</v>
      </c>
      <c r="BB13" s="283">
        <v>24</v>
      </c>
      <c r="BC13" s="284"/>
      <c r="BD13" s="285"/>
      <c r="BE13" s="285"/>
      <c r="BF13" s="285"/>
      <c r="BG13" s="285"/>
      <c r="BH13" s="285"/>
      <c r="BI13" s="303"/>
      <c r="BJ13" s="304"/>
    </row>
    <row r="14" ht="32.1" customHeight="1" spans="1:62">
      <c r="A14" s="39"/>
      <c r="B14" s="40"/>
      <c r="C14" s="41">
        <v>7</v>
      </c>
      <c r="D14" s="42">
        <v>14</v>
      </c>
      <c r="E14" s="42">
        <v>21</v>
      </c>
      <c r="F14" s="42">
        <v>28</v>
      </c>
      <c r="G14" s="42">
        <v>5</v>
      </c>
      <c r="H14" s="42">
        <v>12</v>
      </c>
      <c r="I14" s="42">
        <v>19</v>
      </c>
      <c r="J14" s="42">
        <v>26</v>
      </c>
      <c r="K14" s="42">
        <v>2</v>
      </c>
      <c r="L14" s="42">
        <v>9</v>
      </c>
      <c r="M14" s="42">
        <v>16</v>
      </c>
      <c r="N14" s="42">
        <v>23</v>
      </c>
      <c r="O14" s="42">
        <v>30</v>
      </c>
      <c r="P14" s="42">
        <v>7</v>
      </c>
      <c r="Q14" s="42">
        <v>14</v>
      </c>
      <c r="R14" s="42">
        <v>21</v>
      </c>
      <c r="S14" s="42">
        <v>28</v>
      </c>
      <c r="T14" s="42">
        <v>4</v>
      </c>
      <c r="U14" s="42">
        <v>11</v>
      </c>
      <c r="V14" s="42">
        <v>18</v>
      </c>
      <c r="W14" s="42">
        <v>25</v>
      </c>
      <c r="X14" s="42">
        <v>1</v>
      </c>
      <c r="Y14" s="42">
        <v>8</v>
      </c>
      <c r="Z14" s="42">
        <v>15</v>
      </c>
      <c r="AA14" s="42">
        <v>22</v>
      </c>
      <c r="AB14" s="42">
        <v>1</v>
      </c>
      <c r="AC14" s="42">
        <v>8</v>
      </c>
      <c r="AD14" s="42">
        <v>15</v>
      </c>
      <c r="AE14" s="42">
        <v>22</v>
      </c>
      <c r="AF14" s="42">
        <v>29</v>
      </c>
      <c r="AG14" s="42">
        <v>5</v>
      </c>
      <c r="AH14" s="42">
        <v>12</v>
      </c>
      <c r="AI14" s="42">
        <v>19</v>
      </c>
      <c r="AJ14" s="42">
        <v>26</v>
      </c>
      <c r="AK14" s="42">
        <v>3</v>
      </c>
      <c r="AL14" s="42">
        <v>10</v>
      </c>
      <c r="AM14" s="42">
        <v>17</v>
      </c>
      <c r="AN14" s="42">
        <v>24</v>
      </c>
      <c r="AO14" s="42">
        <v>31</v>
      </c>
      <c r="AP14" s="42">
        <v>7</v>
      </c>
      <c r="AQ14" s="42">
        <v>14</v>
      </c>
      <c r="AR14" s="42">
        <v>21</v>
      </c>
      <c r="AS14" s="42">
        <v>28</v>
      </c>
      <c r="AT14" s="42">
        <v>5</v>
      </c>
      <c r="AU14" s="42">
        <v>12</v>
      </c>
      <c r="AV14" s="42">
        <v>19</v>
      </c>
      <c r="AW14" s="42">
        <v>26</v>
      </c>
      <c r="AX14" s="42">
        <v>2</v>
      </c>
      <c r="AY14" s="42">
        <v>9</v>
      </c>
      <c r="AZ14" s="42">
        <v>16</v>
      </c>
      <c r="BA14" s="42">
        <v>23</v>
      </c>
      <c r="BB14" s="283">
        <v>31</v>
      </c>
      <c r="BC14" s="284"/>
      <c r="BD14" s="285"/>
      <c r="BE14" s="285"/>
      <c r="BF14" s="285"/>
      <c r="BG14" s="285"/>
      <c r="BH14" s="285"/>
      <c r="BI14" s="303"/>
      <c r="BJ14" s="304"/>
    </row>
    <row r="15" ht="32.1" customHeight="1" spans="1:62">
      <c r="A15" s="44"/>
      <c r="B15" s="45"/>
      <c r="C15" s="46">
        <v>1</v>
      </c>
      <c r="D15" s="47">
        <f t="shared" ref="D15:BB15" si="0">C15+1</f>
        <v>2</v>
      </c>
      <c r="E15" s="47">
        <f t="shared" si="0"/>
        <v>3</v>
      </c>
      <c r="F15" s="47">
        <f t="shared" si="0"/>
        <v>4</v>
      </c>
      <c r="G15" s="47">
        <f t="shared" si="0"/>
        <v>5</v>
      </c>
      <c r="H15" s="47">
        <f t="shared" si="0"/>
        <v>6</v>
      </c>
      <c r="I15" s="47">
        <f t="shared" si="0"/>
        <v>7</v>
      </c>
      <c r="J15" s="47">
        <f t="shared" si="0"/>
        <v>8</v>
      </c>
      <c r="K15" s="47">
        <f t="shared" si="0"/>
        <v>9</v>
      </c>
      <c r="L15" s="47">
        <f t="shared" si="0"/>
        <v>10</v>
      </c>
      <c r="M15" s="47">
        <f t="shared" si="0"/>
        <v>11</v>
      </c>
      <c r="N15" s="47">
        <f t="shared" si="0"/>
        <v>12</v>
      </c>
      <c r="O15" s="47">
        <f t="shared" si="0"/>
        <v>13</v>
      </c>
      <c r="P15" s="47">
        <f t="shared" si="0"/>
        <v>14</v>
      </c>
      <c r="Q15" s="47">
        <f t="shared" si="0"/>
        <v>15</v>
      </c>
      <c r="R15" s="47">
        <f t="shared" si="0"/>
        <v>16</v>
      </c>
      <c r="S15" s="47">
        <f t="shared" si="0"/>
        <v>17</v>
      </c>
      <c r="T15" s="47">
        <f t="shared" si="0"/>
        <v>18</v>
      </c>
      <c r="U15" s="47">
        <f t="shared" si="0"/>
        <v>19</v>
      </c>
      <c r="V15" s="47">
        <f t="shared" si="0"/>
        <v>20</v>
      </c>
      <c r="W15" s="47">
        <f t="shared" si="0"/>
        <v>21</v>
      </c>
      <c r="X15" s="47">
        <f t="shared" si="0"/>
        <v>22</v>
      </c>
      <c r="Y15" s="47">
        <f t="shared" si="0"/>
        <v>23</v>
      </c>
      <c r="Z15" s="47">
        <f t="shared" si="0"/>
        <v>24</v>
      </c>
      <c r="AA15" s="47">
        <f t="shared" si="0"/>
        <v>25</v>
      </c>
      <c r="AB15" s="47">
        <f t="shared" si="0"/>
        <v>26</v>
      </c>
      <c r="AC15" s="47">
        <f t="shared" si="0"/>
        <v>27</v>
      </c>
      <c r="AD15" s="47">
        <f t="shared" si="0"/>
        <v>28</v>
      </c>
      <c r="AE15" s="47">
        <f t="shared" si="0"/>
        <v>29</v>
      </c>
      <c r="AF15" s="47">
        <f t="shared" si="0"/>
        <v>30</v>
      </c>
      <c r="AG15" s="47">
        <f t="shared" si="0"/>
        <v>31</v>
      </c>
      <c r="AH15" s="47">
        <f t="shared" si="0"/>
        <v>32</v>
      </c>
      <c r="AI15" s="47">
        <f t="shared" si="0"/>
        <v>33</v>
      </c>
      <c r="AJ15" s="47">
        <f t="shared" si="0"/>
        <v>34</v>
      </c>
      <c r="AK15" s="47">
        <f t="shared" si="0"/>
        <v>35</v>
      </c>
      <c r="AL15" s="47">
        <f t="shared" si="0"/>
        <v>36</v>
      </c>
      <c r="AM15" s="47">
        <f t="shared" si="0"/>
        <v>37</v>
      </c>
      <c r="AN15" s="47">
        <f t="shared" si="0"/>
        <v>38</v>
      </c>
      <c r="AO15" s="47">
        <f t="shared" si="0"/>
        <v>39</v>
      </c>
      <c r="AP15" s="47">
        <f t="shared" si="0"/>
        <v>40</v>
      </c>
      <c r="AQ15" s="47">
        <f t="shared" si="0"/>
        <v>41</v>
      </c>
      <c r="AR15" s="47">
        <f t="shared" si="0"/>
        <v>42</v>
      </c>
      <c r="AS15" s="47">
        <f t="shared" si="0"/>
        <v>43</v>
      </c>
      <c r="AT15" s="47">
        <f t="shared" si="0"/>
        <v>44</v>
      </c>
      <c r="AU15" s="47">
        <f t="shared" si="0"/>
        <v>45</v>
      </c>
      <c r="AV15" s="47">
        <f t="shared" si="0"/>
        <v>46</v>
      </c>
      <c r="AW15" s="47">
        <f t="shared" si="0"/>
        <v>47</v>
      </c>
      <c r="AX15" s="47">
        <f t="shared" si="0"/>
        <v>48</v>
      </c>
      <c r="AY15" s="47">
        <f t="shared" si="0"/>
        <v>49</v>
      </c>
      <c r="AZ15" s="47">
        <f t="shared" si="0"/>
        <v>50</v>
      </c>
      <c r="BA15" s="47">
        <f t="shared" si="0"/>
        <v>51</v>
      </c>
      <c r="BB15" s="286">
        <f t="shared" si="0"/>
        <v>52</v>
      </c>
      <c r="BC15" s="287"/>
      <c r="BD15" s="288"/>
      <c r="BE15" s="288"/>
      <c r="BF15" s="288"/>
      <c r="BG15" s="288"/>
      <c r="BH15" s="288"/>
      <c r="BI15" s="305"/>
      <c r="BJ15" s="306"/>
    </row>
    <row r="16" ht="27.75" customHeight="1" spans="1:62">
      <c r="A16" s="48" t="s">
        <v>37</v>
      </c>
      <c r="B16" s="49"/>
      <c r="C16" s="50"/>
      <c r="D16" s="51"/>
      <c r="E16" s="51"/>
      <c r="F16" s="51"/>
      <c r="G16" s="51"/>
      <c r="H16" s="51"/>
      <c r="I16" s="51"/>
      <c r="J16" s="51"/>
      <c r="K16" s="51"/>
      <c r="L16" s="116">
        <v>18</v>
      </c>
      <c r="M16" s="51"/>
      <c r="N16" s="51"/>
      <c r="O16" s="51"/>
      <c r="P16" s="51"/>
      <c r="Q16" s="51"/>
      <c r="R16" s="51"/>
      <c r="S16" s="51"/>
      <c r="T16" s="51"/>
      <c r="U16" s="124" t="s">
        <v>38</v>
      </c>
      <c r="V16" s="124" t="s">
        <v>38</v>
      </c>
      <c r="W16" s="124" t="s">
        <v>38</v>
      </c>
      <c r="X16" s="124" t="s">
        <v>39</v>
      </c>
      <c r="Y16" s="124" t="s">
        <v>39</v>
      </c>
      <c r="Z16" s="51"/>
      <c r="AA16" s="51"/>
      <c r="AB16" s="51"/>
      <c r="AC16" s="51"/>
      <c r="AD16" s="51"/>
      <c r="AE16" s="51"/>
      <c r="AF16" s="51"/>
      <c r="AG16" s="116">
        <v>16</v>
      </c>
      <c r="AH16" s="51"/>
      <c r="AI16" s="51"/>
      <c r="AJ16" s="51"/>
      <c r="AK16" s="51"/>
      <c r="AL16" s="51"/>
      <c r="AM16" s="51"/>
      <c r="AN16" s="216"/>
      <c r="AO16" s="216"/>
      <c r="AP16" s="124" t="s">
        <v>38</v>
      </c>
      <c r="AQ16" s="124" t="s">
        <v>38</v>
      </c>
      <c r="AR16" s="124" t="s">
        <v>38</v>
      </c>
      <c r="AS16" s="251" t="s">
        <v>40</v>
      </c>
      <c r="AT16" s="251" t="s">
        <v>40</v>
      </c>
      <c r="AU16" s="124" t="s">
        <v>39</v>
      </c>
      <c r="AV16" s="124" t="s">
        <v>39</v>
      </c>
      <c r="AW16" s="124" t="s">
        <v>39</v>
      </c>
      <c r="AX16" s="124" t="s">
        <v>39</v>
      </c>
      <c r="AY16" s="124" t="s">
        <v>39</v>
      </c>
      <c r="AZ16" s="251" t="s">
        <v>39</v>
      </c>
      <c r="BA16" s="124" t="s">
        <v>39</v>
      </c>
      <c r="BB16" s="289" t="s">
        <v>39</v>
      </c>
      <c r="BC16" s="290">
        <v>34</v>
      </c>
      <c r="BD16" s="116">
        <v>6</v>
      </c>
      <c r="BE16" s="116">
        <v>2</v>
      </c>
      <c r="BF16" s="116"/>
      <c r="BG16" s="116"/>
      <c r="BH16" s="116"/>
      <c r="BI16" s="307">
        <v>10</v>
      </c>
      <c r="BJ16" s="308">
        <f>SUM(BC16:BI16)</f>
        <v>52</v>
      </c>
    </row>
    <row r="17" s="3" customFormat="1" ht="27.9" customHeight="1" spans="1:62">
      <c r="A17" s="52" t="s">
        <v>41</v>
      </c>
      <c r="B17" s="53"/>
      <c r="C17" s="54"/>
      <c r="D17" s="55"/>
      <c r="E17" s="55"/>
      <c r="F17" s="55"/>
      <c r="G17" s="55"/>
      <c r="H17" s="55"/>
      <c r="I17" s="55"/>
      <c r="J17" s="55"/>
      <c r="K17" s="55"/>
      <c r="L17" s="117">
        <v>18</v>
      </c>
      <c r="M17" s="55"/>
      <c r="N17" s="55"/>
      <c r="O17" s="55"/>
      <c r="P17" s="55"/>
      <c r="Q17" s="55"/>
      <c r="R17" s="55"/>
      <c r="S17" s="55"/>
      <c r="T17" s="55"/>
      <c r="U17" s="125" t="s">
        <v>38</v>
      </c>
      <c r="V17" s="125" t="s">
        <v>38</v>
      </c>
      <c r="W17" s="125" t="s">
        <v>38</v>
      </c>
      <c r="X17" s="125" t="s">
        <v>39</v>
      </c>
      <c r="Y17" s="125" t="s">
        <v>39</v>
      </c>
      <c r="Z17" s="55"/>
      <c r="AA17" s="55"/>
      <c r="AB17" s="55"/>
      <c r="AC17" s="55"/>
      <c r="AD17" s="55"/>
      <c r="AE17" s="55"/>
      <c r="AF17" s="55"/>
      <c r="AG17" s="117">
        <v>16</v>
      </c>
      <c r="AH17" s="55"/>
      <c r="AI17" s="55"/>
      <c r="AJ17" s="55"/>
      <c r="AK17" s="55"/>
      <c r="AL17" s="55"/>
      <c r="AM17" s="55"/>
      <c r="AN17" s="55"/>
      <c r="AO17" s="55"/>
      <c r="AP17" s="125" t="s">
        <v>38</v>
      </c>
      <c r="AQ17" s="125" t="s">
        <v>38</v>
      </c>
      <c r="AR17" s="125" t="s">
        <v>38</v>
      </c>
      <c r="AS17" s="125" t="s">
        <v>38</v>
      </c>
      <c r="AT17" s="252" t="s">
        <v>39</v>
      </c>
      <c r="AU17" s="252" t="s">
        <v>39</v>
      </c>
      <c r="AV17" s="252" t="s">
        <v>39</v>
      </c>
      <c r="AW17" s="252" t="s">
        <v>39</v>
      </c>
      <c r="AX17" s="252" t="s">
        <v>39</v>
      </c>
      <c r="AY17" s="252" t="s">
        <v>39</v>
      </c>
      <c r="AZ17" s="252" t="s">
        <v>39</v>
      </c>
      <c r="BA17" s="252" t="s">
        <v>39</v>
      </c>
      <c r="BB17" s="291" t="s">
        <v>39</v>
      </c>
      <c r="BC17" s="292">
        <v>34</v>
      </c>
      <c r="BD17" s="117">
        <v>7</v>
      </c>
      <c r="BE17" s="117"/>
      <c r="BF17" s="117"/>
      <c r="BG17" s="117"/>
      <c r="BH17" s="117"/>
      <c r="BI17" s="309">
        <v>11</v>
      </c>
      <c r="BJ17" s="310">
        <f>SUM(BC17:BI17)</f>
        <v>52</v>
      </c>
    </row>
    <row r="18" s="3" customFormat="1" ht="27.9" customHeight="1" spans="1:62">
      <c r="A18" s="52" t="s">
        <v>42</v>
      </c>
      <c r="B18" s="53"/>
      <c r="C18" s="54"/>
      <c r="D18" s="55"/>
      <c r="E18" s="55"/>
      <c r="F18" s="55"/>
      <c r="G18" s="55"/>
      <c r="H18" s="55"/>
      <c r="I18" s="55"/>
      <c r="J18" s="55"/>
      <c r="K18" s="55"/>
      <c r="L18" s="117">
        <v>18</v>
      </c>
      <c r="M18" s="55"/>
      <c r="N18" s="55"/>
      <c r="O18" s="55"/>
      <c r="P18" s="55"/>
      <c r="Q18" s="55"/>
      <c r="R18" s="55"/>
      <c r="S18" s="55"/>
      <c r="T18" s="55"/>
      <c r="U18" s="125" t="s">
        <v>38</v>
      </c>
      <c r="V18" s="125" t="s">
        <v>38</v>
      </c>
      <c r="W18" s="125" t="s">
        <v>38</v>
      </c>
      <c r="X18" s="125" t="s">
        <v>39</v>
      </c>
      <c r="Y18" s="125" t="s">
        <v>39</v>
      </c>
      <c r="Z18" s="55"/>
      <c r="AA18" s="55"/>
      <c r="AB18" s="55"/>
      <c r="AC18" s="55"/>
      <c r="AD18" s="55"/>
      <c r="AE18" s="55"/>
      <c r="AF18" s="55"/>
      <c r="AG18" s="117">
        <v>16</v>
      </c>
      <c r="AH18" s="55"/>
      <c r="AI18" s="55"/>
      <c r="AJ18" s="55"/>
      <c r="AK18" s="55"/>
      <c r="AL18" s="55"/>
      <c r="AM18" s="55"/>
      <c r="AN18" s="55"/>
      <c r="AO18" s="55"/>
      <c r="AP18" s="125" t="s">
        <v>38</v>
      </c>
      <c r="AQ18" s="125" t="s">
        <v>38</v>
      </c>
      <c r="AR18" s="125" t="s">
        <v>38</v>
      </c>
      <c r="AS18" s="125" t="s">
        <v>43</v>
      </c>
      <c r="AT18" s="125" t="s">
        <v>43</v>
      </c>
      <c r="AU18" s="125" t="s">
        <v>43</v>
      </c>
      <c r="AV18" s="125" t="s">
        <v>43</v>
      </c>
      <c r="AW18" s="125" t="s">
        <v>39</v>
      </c>
      <c r="AX18" s="125" t="s">
        <v>39</v>
      </c>
      <c r="AY18" s="125" t="s">
        <v>39</v>
      </c>
      <c r="AZ18" s="252" t="s">
        <v>39</v>
      </c>
      <c r="BA18" s="125" t="s">
        <v>39</v>
      </c>
      <c r="BB18" s="291" t="s">
        <v>39</v>
      </c>
      <c r="BC18" s="292">
        <v>34</v>
      </c>
      <c r="BD18" s="117">
        <v>6</v>
      </c>
      <c r="BE18" s="117"/>
      <c r="BF18" s="117">
        <v>4</v>
      </c>
      <c r="BG18" s="117"/>
      <c r="BH18" s="117"/>
      <c r="BI18" s="309">
        <v>8</v>
      </c>
      <c r="BJ18" s="310">
        <f>SUM(BC18:BI18)</f>
        <v>52</v>
      </c>
    </row>
    <row r="19" ht="27.9" customHeight="1" spans="1:62">
      <c r="A19" s="56" t="s">
        <v>44</v>
      </c>
      <c r="B19" s="57"/>
      <c r="C19" s="58"/>
      <c r="D19" s="59"/>
      <c r="E19" s="59"/>
      <c r="F19" s="59"/>
      <c r="G19" s="59"/>
      <c r="H19" s="59"/>
      <c r="I19" s="59"/>
      <c r="J19" s="59"/>
      <c r="K19" s="59"/>
      <c r="L19" s="118">
        <v>18</v>
      </c>
      <c r="M19" s="59"/>
      <c r="N19" s="59"/>
      <c r="O19" s="59"/>
      <c r="P19" s="59"/>
      <c r="Q19" s="59"/>
      <c r="R19" s="59"/>
      <c r="S19" s="59"/>
      <c r="T19" s="59"/>
      <c r="U19" s="126" t="s">
        <v>38</v>
      </c>
      <c r="V19" s="126" t="s">
        <v>38</v>
      </c>
      <c r="W19" s="126" t="s">
        <v>38</v>
      </c>
      <c r="X19" s="126" t="s">
        <v>39</v>
      </c>
      <c r="Y19" s="126" t="s">
        <v>39</v>
      </c>
      <c r="Z19" s="126" t="s">
        <v>43</v>
      </c>
      <c r="AA19" s="126" t="s">
        <v>43</v>
      </c>
      <c r="AB19" s="126" t="s">
        <v>43</v>
      </c>
      <c r="AC19" s="126" t="s">
        <v>43</v>
      </c>
      <c r="AD19" s="126" t="s">
        <v>43</v>
      </c>
      <c r="AE19" s="126" t="s">
        <v>43</v>
      </c>
      <c r="AF19" s="188" t="s">
        <v>45</v>
      </c>
      <c r="AG19" s="188" t="s">
        <v>45</v>
      </c>
      <c r="AH19" s="188" t="s">
        <v>45</v>
      </c>
      <c r="AI19" s="188" t="s">
        <v>45</v>
      </c>
      <c r="AJ19" s="188" t="s">
        <v>45</v>
      </c>
      <c r="AK19" s="188" t="s">
        <v>45</v>
      </c>
      <c r="AL19" s="188" t="s">
        <v>45</v>
      </c>
      <c r="AM19" s="188" t="s">
        <v>45</v>
      </c>
      <c r="AN19" s="188" t="s">
        <v>45</v>
      </c>
      <c r="AO19" s="188" t="s">
        <v>45</v>
      </c>
      <c r="AP19" s="188" t="s">
        <v>45</v>
      </c>
      <c r="AQ19" s="188" t="s">
        <v>45</v>
      </c>
      <c r="AR19" s="188" t="s">
        <v>46</v>
      </c>
      <c r="AS19" s="188" t="s">
        <v>46</v>
      </c>
      <c r="AT19" s="59"/>
      <c r="AU19" s="59"/>
      <c r="AV19" s="59"/>
      <c r="AW19" s="59"/>
      <c r="AX19" s="59"/>
      <c r="AY19" s="59"/>
      <c r="AZ19" s="59"/>
      <c r="BA19" s="59"/>
      <c r="BB19" s="57"/>
      <c r="BC19" s="293">
        <v>18</v>
      </c>
      <c r="BD19" s="118">
        <v>3</v>
      </c>
      <c r="BE19" s="118"/>
      <c r="BF19" s="118">
        <v>6</v>
      </c>
      <c r="BG19" s="118">
        <v>12</v>
      </c>
      <c r="BH19" s="118">
        <v>2</v>
      </c>
      <c r="BI19" s="311">
        <v>2</v>
      </c>
      <c r="BJ19" s="312">
        <f>SUM(BC19:BI19)</f>
        <v>43</v>
      </c>
    </row>
    <row r="20" ht="26.25" customHeight="1" spans="2:62">
      <c r="B20" s="60"/>
      <c r="C20" s="60"/>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189"/>
      <c r="AH20" s="189"/>
      <c r="AI20" s="189"/>
      <c r="AJ20" s="189"/>
      <c r="AK20" s="189"/>
      <c r="AL20" s="189"/>
      <c r="AM20" s="189"/>
      <c r="AN20" s="189"/>
      <c r="AO20" s="189"/>
      <c r="AP20" s="189"/>
      <c r="AQ20" s="189"/>
      <c r="AR20" s="60"/>
      <c r="AS20" s="60"/>
      <c r="AT20" s="60"/>
      <c r="AU20" s="60"/>
      <c r="AV20" s="60"/>
      <c r="AW20" s="60"/>
      <c r="AX20" s="60"/>
      <c r="AY20" s="60"/>
      <c r="AZ20" s="60"/>
      <c r="BA20" s="60"/>
      <c r="BB20" s="60"/>
      <c r="BC20" s="294">
        <f>SUM(BC16:BC19)</f>
        <v>120</v>
      </c>
      <c r="BD20" s="295">
        <f t="shared" ref="BD20:BI20" si="1">SUM(BD16:BD19)</f>
        <v>22</v>
      </c>
      <c r="BE20" s="295">
        <f t="shared" si="1"/>
        <v>2</v>
      </c>
      <c r="BF20" s="295">
        <f t="shared" si="1"/>
        <v>10</v>
      </c>
      <c r="BG20" s="295">
        <f t="shared" si="1"/>
        <v>12</v>
      </c>
      <c r="BH20" s="295">
        <f t="shared" si="1"/>
        <v>2</v>
      </c>
      <c r="BI20" s="313">
        <f t="shared" si="1"/>
        <v>31</v>
      </c>
      <c r="BJ20" s="314">
        <f>SUM(BC20:BI20)</f>
        <v>199</v>
      </c>
    </row>
    <row r="21" s="4" customFormat="1" ht="23.4" customHeight="1" spans="1:61">
      <c r="A21" s="32" t="s">
        <v>47</v>
      </c>
      <c r="B21" s="61"/>
      <c r="C21" s="32"/>
      <c r="D21" s="32"/>
      <c r="E21" s="32"/>
      <c r="F21" s="61"/>
      <c r="G21" s="62"/>
      <c r="H21" s="60" t="s">
        <v>48</v>
      </c>
      <c r="I21" s="119" t="s">
        <v>29</v>
      </c>
      <c r="J21" s="32"/>
      <c r="K21" s="32"/>
      <c r="L21" s="32"/>
      <c r="M21" s="32"/>
      <c r="N21" s="32"/>
      <c r="O21" s="32"/>
      <c r="P21" s="32"/>
      <c r="Q21" s="61"/>
      <c r="R21" s="61"/>
      <c r="S21" s="127" t="s">
        <v>40</v>
      </c>
      <c r="T21" s="60" t="s">
        <v>48</v>
      </c>
      <c r="U21" s="119" t="s">
        <v>31</v>
      </c>
      <c r="V21" s="32"/>
      <c r="W21" s="32"/>
      <c r="X21" s="32"/>
      <c r="Y21" s="32"/>
      <c r="Z21" s="32"/>
      <c r="AA21" s="32"/>
      <c r="AB21" s="32"/>
      <c r="AC21" s="32"/>
      <c r="AD21" s="61"/>
      <c r="AE21" s="61"/>
      <c r="AF21" s="127" t="s">
        <v>45</v>
      </c>
      <c r="AG21" s="60" t="s">
        <v>48</v>
      </c>
      <c r="AH21" s="32" t="s">
        <v>33</v>
      </c>
      <c r="AI21" s="32"/>
      <c r="AJ21" s="32"/>
      <c r="AK21" s="217"/>
      <c r="AL21" s="217"/>
      <c r="AM21" s="217"/>
      <c r="AN21" s="217"/>
      <c r="AO21" s="61"/>
      <c r="AP21" s="61"/>
      <c r="AQ21" s="61"/>
      <c r="AR21" s="61"/>
      <c r="AS21" s="65" t="s">
        <v>39</v>
      </c>
      <c r="AT21" s="60" t="s">
        <v>48</v>
      </c>
      <c r="AU21" s="32" t="s">
        <v>35</v>
      </c>
      <c r="AV21" s="32"/>
      <c r="AW21" s="32"/>
      <c r="AX21" s="32"/>
      <c r="AY21" s="32"/>
      <c r="AZ21" s="32"/>
      <c r="BA21" s="32"/>
      <c r="BB21" s="32"/>
      <c r="BC21" s="32"/>
      <c r="BD21" s="32"/>
      <c r="BE21" s="32"/>
      <c r="BF21" s="32"/>
      <c r="BG21" s="315"/>
      <c r="BH21" s="315"/>
      <c r="BI21" s="315"/>
    </row>
    <row r="22" s="5" customFormat="1" customHeight="1" spans="1:61">
      <c r="A22" s="63"/>
      <c r="B22" s="64"/>
      <c r="C22" s="63"/>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4"/>
      <c r="AP22" s="64"/>
      <c r="AQ22" s="64"/>
      <c r="AR22" s="64"/>
      <c r="AS22" s="253"/>
      <c r="AT22" s="253"/>
      <c r="AU22" s="63"/>
      <c r="AV22" s="63"/>
      <c r="AW22" s="63"/>
      <c r="AX22" s="63"/>
      <c r="AY22" s="63"/>
      <c r="AZ22" s="63"/>
      <c r="BA22" s="63"/>
      <c r="BB22" s="63"/>
      <c r="BC22" s="63"/>
      <c r="BD22" s="63"/>
      <c r="BE22" s="63"/>
      <c r="BF22" s="63"/>
      <c r="BG22" s="316"/>
      <c r="BH22" s="316"/>
      <c r="BI22" s="316"/>
    </row>
    <row r="23" s="4" customFormat="1" ht="23.25" spans="1:61">
      <c r="A23" s="32"/>
      <c r="B23" s="32"/>
      <c r="C23" s="32"/>
      <c r="D23" s="32"/>
      <c r="E23" s="32"/>
      <c r="F23" s="61"/>
      <c r="G23" s="65" t="s">
        <v>38</v>
      </c>
      <c r="H23" s="60" t="s">
        <v>48</v>
      </c>
      <c r="I23" s="119" t="s">
        <v>30</v>
      </c>
      <c r="J23" s="32"/>
      <c r="K23" s="32"/>
      <c r="L23" s="32"/>
      <c r="M23" s="32"/>
      <c r="N23" s="32"/>
      <c r="O23" s="32"/>
      <c r="P23" s="32"/>
      <c r="Q23" s="61"/>
      <c r="R23" s="61"/>
      <c r="S23" s="65" t="s">
        <v>43</v>
      </c>
      <c r="T23" s="60" t="s">
        <v>48</v>
      </c>
      <c r="U23" s="119" t="s">
        <v>32</v>
      </c>
      <c r="V23" s="32"/>
      <c r="W23" s="32"/>
      <c r="X23" s="32"/>
      <c r="Y23" s="32"/>
      <c r="Z23" s="32"/>
      <c r="AA23" s="32"/>
      <c r="AB23" s="32"/>
      <c r="AC23" s="32"/>
      <c r="AD23" s="61"/>
      <c r="AE23" s="61"/>
      <c r="AF23" s="127" t="s">
        <v>46</v>
      </c>
      <c r="AG23" s="60" t="s">
        <v>48</v>
      </c>
      <c r="AH23" s="32" t="s">
        <v>34</v>
      </c>
      <c r="AI23" s="32"/>
      <c r="AJ23" s="32"/>
      <c r="AK23" s="217"/>
      <c r="AL23" s="217"/>
      <c r="AM23" s="217"/>
      <c r="AN23" s="217"/>
      <c r="AO23" s="217"/>
      <c r="AP23" s="217"/>
      <c r="AQ23" s="217"/>
      <c r="AR23" s="217"/>
      <c r="AS23" s="217"/>
      <c r="AT23" s="32"/>
      <c r="AU23" s="32"/>
      <c r="AV23" s="32"/>
      <c r="AW23" s="32"/>
      <c r="AX23" s="32"/>
      <c r="AY23" s="32"/>
      <c r="AZ23" s="32"/>
      <c r="BA23" s="32"/>
      <c r="BB23" s="32"/>
      <c r="BC23" s="32"/>
      <c r="BD23" s="32"/>
      <c r="BE23" s="32"/>
      <c r="BF23" s="32"/>
      <c r="BG23" s="315"/>
      <c r="BH23" s="315"/>
      <c r="BI23" s="315"/>
    </row>
    <row r="24" s="6" customFormat="1" ht="23.25" spans="1:61">
      <c r="A24" s="32"/>
      <c r="B24" s="32"/>
      <c r="C24" s="32"/>
      <c r="D24" s="32"/>
      <c r="E24" s="32"/>
      <c r="F24" s="61"/>
      <c r="G24" s="60"/>
      <c r="H24" s="60"/>
      <c r="I24" s="32"/>
      <c r="J24" s="32"/>
      <c r="K24" s="32"/>
      <c r="L24" s="32"/>
      <c r="M24" s="32"/>
      <c r="N24" s="32"/>
      <c r="O24" s="32"/>
      <c r="P24" s="32"/>
      <c r="Q24" s="61"/>
      <c r="R24" s="61"/>
      <c r="S24" s="60"/>
      <c r="T24" s="60"/>
      <c r="U24" s="32"/>
      <c r="V24" s="32"/>
      <c r="W24" s="32"/>
      <c r="X24" s="32"/>
      <c r="Y24" s="32"/>
      <c r="Z24" s="32"/>
      <c r="AA24" s="32"/>
      <c r="AB24" s="32"/>
      <c r="AC24" s="32"/>
      <c r="AD24" s="61"/>
      <c r="AE24" s="61"/>
      <c r="AF24" s="189"/>
      <c r="AG24" s="60"/>
      <c r="AH24" s="32"/>
      <c r="AI24" s="32"/>
      <c r="AJ24" s="32"/>
      <c r="AK24" s="217"/>
      <c r="AL24" s="217"/>
      <c r="AM24" s="217"/>
      <c r="AN24" s="217"/>
      <c r="AO24" s="217"/>
      <c r="AP24" s="217"/>
      <c r="AQ24" s="217"/>
      <c r="AR24" s="217"/>
      <c r="AS24" s="217"/>
      <c r="AT24" s="32"/>
      <c r="AU24" s="32"/>
      <c r="AV24" s="32"/>
      <c r="AW24" s="32"/>
      <c r="AX24" s="32"/>
      <c r="AY24" s="32"/>
      <c r="AZ24" s="32"/>
      <c r="BA24" s="32"/>
      <c r="BB24" s="32"/>
      <c r="BC24" s="32"/>
      <c r="BD24" s="32"/>
      <c r="BE24" s="32"/>
      <c r="BF24" s="32"/>
      <c r="BG24" s="315"/>
      <c r="BH24" s="315"/>
      <c r="BI24" s="315"/>
    </row>
    <row r="25" s="6" customFormat="1" ht="28.5" spans="1:84">
      <c r="A25" s="66" t="s">
        <v>49</v>
      </c>
      <c r="B25" s="66"/>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317"/>
      <c r="BK25" s="23"/>
      <c r="BL25" s="23"/>
      <c r="BM25" s="23"/>
      <c r="BN25" s="23"/>
      <c r="BO25" s="23"/>
      <c r="BP25" s="23"/>
      <c r="BQ25" s="23"/>
      <c r="BR25" s="23"/>
      <c r="BS25" s="23"/>
      <c r="BT25" s="23"/>
      <c r="BU25" s="23"/>
      <c r="BV25" s="23"/>
      <c r="BW25" s="23"/>
      <c r="BX25" s="23"/>
      <c r="BY25" s="23"/>
      <c r="BZ25" s="23"/>
      <c r="CA25" s="23"/>
      <c r="CB25" s="23"/>
      <c r="CC25" s="23"/>
      <c r="CD25" s="23"/>
      <c r="CE25" s="23"/>
      <c r="CF25" s="23"/>
    </row>
    <row r="26" ht="24" spans="1:62">
      <c r="A26" s="67" t="s">
        <v>50</v>
      </c>
      <c r="B26" s="68"/>
      <c r="C26" s="69" t="s">
        <v>51</v>
      </c>
      <c r="D26" s="70"/>
      <c r="E26" s="70"/>
      <c r="F26" s="70"/>
      <c r="G26" s="70"/>
      <c r="H26" s="70"/>
      <c r="I26" s="70"/>
      <c r="J26" s="70"/>
      <c r="K26" s="70"/>
      <c r="L26" s="70"/>
      <c r="M26" s="70"/>
      <c r="N26" s="70"/>
      <c r="O26" s="70"/>
      <c r="P26" s="70"/>
      <c r="Q26" s="70"/>
      <c r="R26" s="128"/>
      <c r="S26" s="129" t="s">
        <v>52</v>
      </c>
      <c r="T26" s="130"/>
      <c r="U26" s="131" t="s">
        <v>53</v>
      </c>
      <c r="V26" s="130"/>
      <c r="W26" s="132" t="s">
        <v>54</v>
      </c>
      <c r="X26" s="133"/>
      <c r="Y26" s="133"/>
      <c r="Z26" s="133"/>
      <c r="AA26" s="133"/>
      <c r="AB26" s="133"/>
      <c r="AC26" s="133"/>
      <c r="AD26" s="133"/>
      <c r="AE26" s="133"/>
      <c r="AF26" s="133"/>
      <c r="AG26" s="133"/>
      <c r="AH26" s="68"/>
      <c r="AI26" s="218" t="s">
        <v>55</v>
      </c>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318"/>
      <c r="BG26" s="129" t="s">
        <v>56</v>
      </c>
      <c r="BH26" s="319"/>
      <c r="BI26" s="130"/>
      <c r="BJ26" s="320" t="s">
        <v>57</v>
      </c>
    </row>
    <row r="27" ht="23.25" spans="1:62">
      <c r="A27" s="71"/>
      <c r="B27" s="72"/>
      <c r="C27" s="73"/>
      <c r="D27" s="74"/>
      <c r="E27" s="74"/>
      <c r="F27" s="74"/>
      <c r="G27" s="74"/>
      <c r="H27" s="74"/>
      <c r="I27" s="74"/>
      <c r="J27" s="74"/>
      <c r="K27" s="74"/>
      <c r="L27" s="74"/>
      <c r="M27" s="74"/>
      <c r="N27" s="74"/>
      <c r="O27" s="74"/>
      <c r="P27" s="74"/>
      <c r="Q27" s="74"/>
      <c r="R27" s="134"/>
      <c r="S27" s="135"/>
      <c r="T27" s="136"/>
      <c r="U27" s="137"/>
      <c r="V27" s="136"/>
      <c r="W27" s="137" t="s">
        <v>58</v>
      </c>
      <c r="X27" s="138"/>
      <c r="Y27" s="190" t="s">
        <v>59</v>
      </c>
      <c r="Z27" s="191"/>
      <c r="AA27" s="192" t="s">
        <v>60</v>
      </c>
      <c r="AB27" s="193"/>
      <c r="AC27" s="193"/>
      <c r="AD27" s="193"/>
      <c r="AE27" s="193"/>
      <c r="AF27" s="193"/>
      <c r="AG27" s="193"/>
      <c r="AH27" s="72"/>
      <c r="AI27" s="71" t="s">
        <v>61</v>
      </c>
      <c r="AJ27" s="193"/>
      <c r="AK27" s="193"/>
      <c r="AL27" s="193"/>
      <c r="AM27" s="193"/>
      <c r="AN27" s="72"/>
      <c r="AO27" s="71" t="s">
        <v>62</v>
      </c>
      <c r="AP27" s="193"/>
      <c r="AQ27" s="193"/>
      <c r="AR27" s="193"/>
      <c r="AS27" s="193"/>
      <c r="AT27" s="157"/>
      <c r="AU27" s="71" t="s">
        <v>63</v>
      </c>
      <c r="AV27" s="193"/>
      <c r="AW27" s="193"/>
      <c r="AX27" s="193"/>
      <c r="AY27" s="193"/>
      <c r="AZ27" s="157"/>
      <c r="BA27" s="158" t="s">
        <v>64</v>
      </c>
      <c r="BB27" s="193"/>
      <c r="BC27" s="193"/>
      <c r="BD27" s="193"/>
      <c r="BE27" s="193"/>
      <c r="BF27" s="157"/>
      <c r="BG27" s="135"/>
      <c r="BH27" s="195"/>
      <c r="BI27" s="136"/>
      <c r="BJ27" s="321"/>
    </row>
    <row r="28" ht="21.75" spans="1:62">
      <c r="A28" s="71"/>
      <c r="B28" s="72"/>
      <c r="C28" s="73"/>
      <c r="D28" s="74"/>
      <c r="E28" s="74"/>
      <c r="F28" s="74"/>
      <c r="G28" s="74"/>
      <c r="H28" s="74"/>
      <c r="I28" s="74"/>
      <c r="J28" s="74"/>
      <c r="K28" s="74"/>
      <c r="L28" s="74"/>
      <c r="M28" s="74"/>
      <c r="N28" s="74"/>
      <c r="O28" s="74"/>
      <c r="P28" s="74"/>
      <c r="Q28" s="74"/>
      <c r="R28" s="134"/>
      <c r="S28" s="135"/>
      <c r="T28" s="136"/>
      <c r="U28" s="137"/>
      <c r="V28" s="136"/>
      <c r="W28" s="137"/>
      <c r="X28" s="138"/>
      <c r="Y28" s="190"/>
      <c r="Z28" s="191"/>
      <c r="AA28" s="194" t="s">
        <v>65</v>
      </c>
      <c r="AB28" s="195"/>
      <c r="AC28" s="196" t="s">
        <v>66</v>
      </c>
      <c r="AD28" s="196"/>
      <c r="AE28" s="196" t="s">
        <v>67</v>
      </c>
      <c r="AF28" s="196"/>
      <c r="AG28" s="196" t="s">
        <v>68</v>
      </c>
      <c r="AH28" s="219"/>
      <c r="AI28" s="220" t="s">
        <v>69</v>
      </c>
      <c r="AJ28" s="221"/>
      <c r="AK28" s="222"/>
      <c r="AL28" s="223" t="s">
        <v>70</v>
      </c>
      <c r="AM28" s="221"/>
      <c r="AN28" s="222"/>
      <c r="AO28" s="220" t="s">
        <v>71</v>
      </c>
      <c r="AP28" s="221"/>
      <c r="AQ28" s="254"/>
      <c r="AR28" s="255" t="s">
        <v>72</v>
      </c>
      <c r="AS28" s="221"/>
      <c r="AT28" s="256"/>
      <c r="AU28" s="220" t="s">
        <v>73</v>
      </c>
      <c r="AV28" s="221"/>
      <c r="AW28" s="222"/>
      <c r="AX28" s="223" t="s">
        <v>74</v>
      </c>
      <c r="AY28" s="221"/>
      <c r="AZ28" s="256"/>
      <c r="BA28" s="255" t="s">
        <v>75</v>
      </c>
      <c r="BB28" s="221"/>
      <c r="BC28" s="254"/>
      <c r="BD28" s="255" t="s">
        <v>76</v>
      </c>
      <c r="BE28" s="221"/>
      <c r="BF28" s="256"/>
      <c r="BG28" s="135"/>
      <c r="BH28" s="195"/>
      <c r="BI28" s="136"/>
      <c r="BJ28" s="321"/>
    </row>
    <row r="29" ht="23.25" spans="1:62">
      <c r="A29" s="71"/>
      <c r="B29" s="72"/>
      <c r="C29" s="73"/>
      <c r="D29" s="74"/>
      <c r="E29" s="74"/>
      <c r="F29" s="74"/>
      <c r="G29" s="74"/>
      <c r="H29" s="74"/>
      <c r="I29" s="74"/>
      <c r="J29" s="74"/>
      <c r="K29" s="74"/>
      <c r="L29" s="74"/>
      <c r="M29" s="74"/>
      <c r="N29" s="74"/>
      <c r="O29" s="74"/>
      <c r="P29" s="74"/>
      <c r="Q29" s="74"/>
      <c r="R29" s="134"/>
      <c r="S29" s="135"/>
      <c r="T29" s="136"/>
      <c r="U29" s="137"/>
      <c r="V29" s="136"/>
      <c r="W29" s="137"/>
      <c r="X29" s="138"/>
      <c r="Y29" s="190"/>
      <c r="Z29" s="191"/>
      <c r="AA29" s="137"/>
      <c r="AB29" s="195"/>
      <c r="AC29" s="196"/>
      <c r="AD29" s="196"/>
      <c r="AE29" s="196"/>
      <c r="AF29" s="196"/>
      <c r="AG29" s="196"/>
      <c r="AH29" s="219"/>
      <c r="AI29" s="224">
        <v>18</v>
      </c>
      <c r="AJ29" s="225" t="s">
        <v>77</v>
      </c>
      <c r="AK29" s="226"/>
      <c r="AL29" s="227">
        <v>16</v>
      </c>
      <c r="AM29" s="225" t="s">
        <v>77</v>
      </c>
      <c r="AN29" s="226"/>
      <c r="AO29" s="224">
        <v>18</v>
      </c>
      <c r="AP29" s="225" t="s">
        <v>77</v>
      </c>
      <c r="AQ29" s="257"/>
      <c r="AR29" s="258">
        <v>16</v>
      </c>
      <c r="AS29" s="225" t="s">
        <v>77</v>
      </c>
      <c r="AT29" s="259"/>
      <c r="AU29" s="224">
        <v>18</v>
      </c>
      <c r="AV29" s="225" t="s">
        <v>77</v>
      </c>
      <c r="AW29" s="226"/>
      <c r="AX29" s="227">
        <v>16</v>
      </c>
      <c r="AY29" s="225" t="s">
        <v>77</v>
      </c>
      <c r="AZ29" s="259"/>
      <c r="BA29" s="258">
        <v>18</v>
      </c>
      <c r="BB29" s="225" t="s">
        <v>77</v>
      </c>
      <c r="BC29" s="257"/>
      <c r="BD29" s="158"/>
      <c r="BE29" s="221"/>
      <c r="BF29" s="256"/>
      <c r="BG29" s="135"/>
      <c r="BH29" s="195"/>
      <c r="BI29" s="136"/>
      <c r="BJ29" s="321"/>
    </row>
    <row r="30" ht="93" customHeight="1" spans="1:62">
      <c r="A30" s="75"/>
      <c r="B30" s="76"/>
      <c r="C30" s="77"/>
      <c r="D30" s="78"/>
      <c r="E30" s="78"/>
      <c r="F30" s="78"/>
      <c r="G30" s="78"/>
      <c r="H30" s="78"/>
      <c r="I30" s="78"/>
      <c r="J30" s="78"/>
      <c r="K30" s="78"/>
      <c r="L30" s="78"/>
      <c r="M30" s="78"/>
      <c r="N30" s="78"/>
      <c r="O30" s="78"/>
      <c r="P30" s="78"/>
      <c r="Q30" s="78"/>
      <c r="R30" s="139"/>
      <c r="S30" s="140"/>
      <c r="T30" s="141"/>
      <c r="U30" s="142"/>
      <c r="V30" s="141"/>
      <c r="W30" s="142"/>
      <c r="X30" s="143"/>
      <c r="Y30" s="197"/>
      <c r="Z30" s="198"/>
      <c r="AA30" s="142"/>
      <c r="AB30" s="199"/>
      <c r="AC30" s="200"/>
      <c r="AD30" s="200"/>
      <c r="AE30" s="200"/>
      <c r="AF30" s="200"/>
      <c r="AG30" s="200"/>
      <c r="AH30" s="228"/>
      <c r="AI30" s="229" t="s">
        <v>58</v>
      </c>
      <c r="AJ30" s="230" t="s">
        <v>59</v>
      </c>
      <c r="AK30" s="231" t="s">
        <v>53</v>
      </c>
      <c r="AL30" s="232" t="s">
        <v>58</v>
      </c>
      <c r="AM30" s="230" t="s">
        <v>59</v>
      </c>
      <c r="AN30" s="231" t="s">
        <v>53</v>
      </c>
      <c r="AO30" s="229" t="s">
        <v>58</v>
      </c>
      <c r="AP30" s="230" t="s">
        <v>59</v>
      </c>
      <c r="AQ30" s="260" t="s">
        <v>53</v>
      </c>
      <c r="AR30" s="261" t="s">
        <v>58</v>
      </c>
      <c r="AS30" s="230" t="s">
        <v>59</v>
      </c>
      <c r="AT30" s="262" t="s">
        <v>53</v>
      </c>
      <c r="AU30" s="229" t="s">
        <v>58</v>
      </c>
      <c r="AV30" s="230" t="s">
        <v>59</v>
      </c>
      <c r="AW30" s="231" t="s">
        <v>53</v>
      </c>
      <c r="AX30" s="232" t="s">
        <v>58</v>
      </c>
      <c r="AY30" s="230" t="s">
        <v>59</v>
      </c>
      <c r="AZ30" s="262" t="s">
        <v>53</v>
      </c>
      <c r="BA30" s="261" t="s">
        <v>58</v>
      </c>
      <c r="BB30" s="230" t="s">
        <v>59</v>
      </c>
      <c r="BC30" s="260" t="s">
        <v>53</v>
      </c>
      <c r="BD30" s="261" t="s">
        <v>58</v>
      </c>
      <c r="BE30" s="230" t="s">
        <v>59</v>
      </c>
      <c r="BF30" s="262" t="s">
        <v>53</v>
      </c>
      <c r="BG30" s="140"/>
      <c r="BH30" s="199"/>
      <c r="BI30" s="141"/>
      <c r="BJ30" s="322"/>
    </row>
    <row r="31" s="3" customFormat="1" ht="27" spans="1:84">
      <c r="A31" s="79">
        <v>1</v>
      </c>
      <c r="B31" s="80"/>
      <c r="C31" s="81" t="s">
        <v>78</v>
      </c>
      <c r="D31" s="82"/>
      <c r="E31" s="82"/>
      <c r="F31" s="82"/>
      <c r="G31" s="82"/>
      <c r="H31" s="82"/>
      <c r="I31" s="82"/>
      <c r="J31" s="82"/>
      <c r="K31" s="82"/>
      <c r="L31" s="82"/>
      <c r="M31" s="82"/>
      <c r="N31" s="82"/>
      <c r="O31" s="82"/>
      <c r="P31" s="82"/>
      <c r="Q31" s="82"/>
      <c r="R31" s="144"/>
      <c r="S31" s="145"/>
      <c r="T31" s="146"/>
      <c r="U31" s="147"/>
      <c r="V31" s="146"/>
      <c r="W31" s="148">
        <f>SUM(W32:X63)</f>
        <v>3618</v>
      </c>
      <c r="X31" s="149"/>
      <c r="Y31" s="201">
        <f>SUM(Y32:Z63)</f>
        <v>1892</v>
      </c>
      <c r="Z31" s="202"/>
      <c r="AA31" s="148">
        <f>SUM(AA32:AB63)</f>
        <v>858</v>
      </c>
      <c r="AB31" s="203"/>
      <c r="AC31" s="204">
        <f>SUM(AC32:AD63)</f>
        <v>554</v>
      </c>
      <c r="AD31" s="203"/>
      <c r="AE31" s="204">
        <f>SUM(AE32:AF63)</f>
        <v>418</v>
      </c>
      <c r="AF31" s="203"/>
      <c r="AG31" s="204">
        <f>SUM(AG32:AH63)</f>
        <v>62</v>
      </c>
      <c r="AH31" s="149"/>
      <c r="AI31" s="233">
        <f t="shared" ref="AI31:BF31" si="2">SUM(AI32:AI63)</f>
        <v>756</v>
      </c>
      <c r="AJ31" s="234">
        <f t="shared" si="2"/>
        <v>432</v>
      </c>
      <c r="AK31" s="235">
        <f t="shared" si="2"/>
        <v>21</v>
      </c>
      <c r="AL31" s="236">
        <f t="shared" si="2"/>
        <v>912</v>
      </c>
      <c r="AM31" s="234">
        <f t="shared" si="2"/>
        <v>470</v>
      </c>
      <c r="AN31" s="235">
        <f t="shared" si="2"/>
        <v>26</v>
      </c>
      <c r="AO31" s="233">
        <f t="shared" si="2"/>
        <v>924</v>
      </c>
      <c r="AP31" s="234">
        <f t="shared" si="2"/>
        <v>510</v>
      </c>
      <c r="AQ31" s="263">
        <f t="shared" si="2"/>
        <v>26</v>
      </c>
      <c r="AR31" s="264">
        <f t="shared" si="2"/>
        <v>576</v>
      </c>
      <c r="AS31" s="234">
        <f t="shared" si="2"/>
        <v>246</v>
      </c>
      <c r="AT31" s="265">
        <f t="shared" si="2"/>
        <v>17</v>
      </c>
      <c r="AU31" s="233">
        <f t="shared" si="2"/>
        <v>246</v>
      </c>
      <c r="AV31" s="234">
        <f t="shared" si="2"/>
        <v>126</v>
      </c>
      <c r="AW31" s="235">
        <f t="shared" si="2"/>
        <v>7</v>
      </c>
      <c r="AX31" s="236">
        <f t="shared" si="2"/>
        <v>0</v>
      </c>
      <c r="AY31" s="234">
        <f t="shared" si="2"/>
        <v>0</v>
      </c>
      <c r="AZ31" s="265">
        <f t="shared" si="2"/>
        <v>0</v>
      </c>
      <c r="BA31" s="264">
        <f t="shared" si="2"/>
        <v>204</v>
      </c>
      <c r="BB31" s="234">
        <f t="shared" si="2"/>
        <v>108</v>
      </c>
      <c r="BC31" s="263">
        <f t="shared" si="2"/>
        <v>6</v>
      </c>
      <c r="BD31" s="264">
        <f t="shared" si="2"/>
        <v>0</v>
      </c>
      <c r="BE31" s="234">
        <f t="shared" si="2"/>
        <v>0</v>
      </c>
      <c r="BF31" s="265">
        <f t="shared" si="2"/>
        <v>0</v>
      </c>
      <c r="BG31" s="323"/>
      <c r="BH31" s="324"/>
      <c r="BI31" s="325"/>
      <c r="BJ31" s="326"/>
      <c r="BK31" s="23"/>
      <c r="BL31" s="23"/>
      <c r="BM31" s="23"/>
      <c r="BN31" s="23"/>
      <c r="BO31" s="23"/>
      <c r="BP31" s="23"/>
      <c r="BQ31" s="23"/>
      <c r="BR31" s="23"/>
      <c r="BS31" s="23"/>
      <c r="BT31" s="23"/>
      <c r="BU31" s="23"/>
      <c r="BV31" s="23"/>
      <c r="BW31" s="23"/>
      <c r="BX31" s="23"/>
      <c r="BY31" s="23"/>
      <c r="BZ31" s="23"/>
      <c r="CA31" s="23"/>
      <c r="CB31" s="23"/>
      <c r="CC31" s="23"/>
      <c r="CD31" s="23"/>
      <c r="CE31" s="23"/>
      <c r="CF31" s="23"/>
    </row>
    <row r="32" s="3" customFormat="1" ht="26.25" spans="1:84">
      <c r="A32" s="83" t="s">
        <v>79</v>
      </c>
      <c r="B32" s="84"/>
      <c r="C32" s="85" t="s">
        <v>80</v>
      </c>
      <c r="D32" s="86"/>
      <c r="E32" s="86"/>
      <c r="F32" s="86"/>
      <c r="G32" s="86"/>
      <c r="H32" s="86"/>
      <c r="I32" s="86"/>
      <c r="J32" s="86"/>
      <c r="K32" s="86"/>
      <c r="L32" s="86"/>
      <c r="M32" s="86"/>
      <c r="N32" s="86"/>
      <c r="O32" s="86"/>
      <c r="P32" s="86"/>
      <c r="Q32" s="86"/>
      <c r="R32" s="150"/>
      <c r="S32" s="151"/>
      <c r="T32" s="152"/>
      <c r="U32" s="153"/>
      <c r="V32" s="152"/>
      <c r="W32" s="154">
        <f t="shared" ref="W32:W59" si="3">AI32+AL32+AO32+AR32+AU32+AX32+BA32+BD32</f>
        <v>0</v>
      </c>
      <c r="X32" s="155"/>
      <c r="Y32" s="205">
        <f t="shared" ref="Y32:Y59" si="4">SUM(AA32:AH32)</f>
        <v>0</v>
      </c>
      <c r="Z32" s="206"/>
      <c r="AA32" s="207">
        <f>SUM(AC32:AJ32)</f>
        <v>0</v>
      </c>
      <c r="AB32" s="74"/>
      <c r="AC32" s="74">
        <f>SUM(AE32:AL32)</f>
        <v>0</v>
      </c>
      <c r="AD32" s="74"/>
      <c r="AE32" s="74">
        <f>SUM(AG32:AN32)</f>
        <v>0</v>
      </c>
      <c r="AF32" s="74"/>
      <c r="AG32" s="74">
        <f>SUM(AI32:AP32)</f>
        <v>0</v>
      </c>
      <c r="AH32" s="134"/>
      <c r="AI32" s="237">
        <f>AK32*36</f>
        <v>0</v>
      </c>
      <c r="AJ32" s="238"/>
      <c r="AK32" s="239"/>
      <c r="AL32" s="240">
        <f>AN32*36</f>
        <v>0</v>
      </c>
      <c r="AM32" s="238"/>
      <c r="AN32" s="239"/>
      <c r="AO32" s="237">
        <f>AQ32*36</f>
        <v>0</v>
      </c>
      <c r="AP32" s="238"/>
      <c r="AQ32" s="266"/>
      <c r="AR32" s="267">
        <f>AT32*36</f>
        <v>0</v>
      </c>
      <c r="AS32" s="238"/>
      <c r="AT32" s="268"/>
      <c r="AU32" s="237">
        <f>AW32*36</f>
        <v>0</v>
      </c>
      <c r="AV32" s="238"/>
      <c r="AW32" s="239"/>
      <c r="AX32" s="240">
        <f t="shared" ref="AX32:AX59" si="5">AZ32*36</f>
        <v>0</v>
      </c>
      <c r="AY32" s="238"/>
      <c r="AZ32" s="268"/>
      <c r="BA32" s="267">
        <f t="shared" ref="BA32:BA59" si="6">BC32*36</f>
        <v>0</v>
      </c>
      <c r="BB32" s="238"/>
      <c r="BC32" s="266"/>
      <c r="BD32" s="267">
        <f>BF32*36</f>
        <v>0</v>
      </c>
      <c r="BE32" s="238"/>
      <c r="BF32" s="268"/>
      <c r="BG32" s="327" t="s">
        <v>81</v>
      </c>
      <c r="BH32" s="328"/>
      <c r="BI32" s="329"/>
      <c r="BJ32" s="330"/>
      <c r="BK32" s="23"/>
      <c r="BL32" s="23"/>
      <c r="BM32" s="23"/>
      <c r="BN32" s="23"/>
      <c r="BO32" s="23"/>
      <c r="BP32" s="23"/>
      <c r="BQ32" s="23"/>
      <c r="BR32" s="23"/>
      <c r="BS32" s="23"/>
      <c r="BT32" s="23"/>
      <c r="BU32" s="23"/>
      <c r="BV32" s="23"/>
      <c r="BW32" s="23"/>
      <c r="BX32" s="23"/>
      <c r="BY32" s="23"/>
      <c r="BZ32" s="23"/>
      <c r="CA32" s="23"/>
      <c r="CB32" s="23"/>
      <c r="CC32" s="23"/>
      <c r="CD32" s="23"/>
      <c r="CE32" s="23"/>
      <c r="CF32" s="23"/>
    </row>
    <row r="33" s="3" customFormat="1" ht="25.5" spans="1:84">
      <c r="A33" s="87" t="s">
        <v>82</v>
      </c>
      <c r="B33" s="88"/>
      <c r="C33" s="89" t="s">
        <v>83</v>
      </c>
      <c r="D33" s="90"/>
      <c r="E33" s="90"/>
      <c r="F33" s="90"/>
      <c r="G33" s="90"/>
      <c r="H33" s="90"/>
      <c r="I33" s="90"/>
      <c r="J33" s="90"/>
      <c r="K33" s="90"/>
      <c r="L33" s="90"/>
      <c r="M33" s="90"/>
      <c r="N33" s="90"/>
      <c r="O33" s="90"/>
      <c r="P33" s="90"/>
      <c r="Q33" s="90"/>
      <c r="R33" s="156"/>
      <c r="S33" s="71">
        <v>2</v>
      </c>
      <c r="T33" s="157"/>
      <c r="U33" s="158"/>
      <c r="V33" s="157"/>
      <c r="W33" s="154">
        <f t="shared" si="3"/>
        <v>108</v>
      </c>
      <c r="X33" s="155"/>
      <c r="Y33" s="205">
        <f t="shared" si="4"/>
        <v>54</v>
      </c>
      <c r="Z33" s="206"/>
      <c r="AA33" s="207">
        <v>34</v>
      </c>
      <c r="AB33" s="74"/>
      <c r="AC33" s="74"/>
      <c r="AD33" s="74"/>
      <c r="AE33" s="74"/>
      <c r="AF33" s="74"/>
      <c r="AG33" s="74">
        <v>20</v>
      </c>
      <c r="AH33" s="134"/>
      <c r="AI33" s="237">
        <f>AK33*36</f>
        <v>0</v>
      </c>
      <c r="AJ33" s="238"/>
      <c r="AK33" s="239"/>
      <c r="AL33" s="240">
        <f t="shared" ref="AL33:AL62" si="7">AN33*36</f>
        <v>108</v>
      </c>
      <c r="AM33" s="238">
        <f>Y33</f>
        <v>54</v>
      </c>
      <c r="AN33" s="239">
        <v>3</v>
      </c>
      <c r="AO33" s="237">
        <f>AQ33*36</f>
        <v>0</v>
      </c>
      <c r="AP33" s="238"/>
      <c r="AQ33" s="266"/>
      <c r="AR33" s="267">
        <f>AT33*36</f>
        <v>0</v>
      </c>
      <c r="AS33" s="238"/>
      <c r="AT33" s="268"/>
      <c r="AU33" s="237">
        <f>AW33*36</f>
        <v>0</v>
      </c>
      <c r="AV33" s="238"/>
      <c r="AW33" s="239"/>
      <c r="AX33" s="240">
        <f t="shared" si="5"/>
        <v>0</v>
      </c>
      <c r="AY33" s="238"/>
      <c r="AZ33" s="268"/>
      <c r="BA33" s="267">
        <f t="shared" si="6"/>
        <v>0</v>
      </c>
      <c r="BB33" s="238"/>
      <c r="BC33" s="266"/>
      <c r="BD33" s="267">
        <f>BF33*36</f>
        <v>0</v>
      </c>
      <c r="BE33" s="238"/>
      <c r="BF33" s="268"/>
      <c r="BG33" s="327" t="s">
        <v>84</v>
      </c>
      <c r="BH33" s="328"/>
      <c r="BI33" s="329"/>
      <c r="BJ33" s="330" t="s">
        <v>85</v>
      </c>
      <c r="BK33" s="23"/>
      <c r="BL33" s="23"/>
      <c r="BM33" s="23"/>
      <c r="BN33" s="23"/>
      <c r="BO33" s="23"/>
      <c r="BP33" s="23"/>
      <c r="BQ33" s="23"/>
      <c r="BR33" s="23"/>
      <c r="BS33" s="23"/>
      <c r="BT33" s="23"/>
      <c r="BU33" s="23"/>
      <c r="BV33" s="23"/>
      <c r="BW33" s="23"/>
      <c r="BX33" s="23"/>
      <c r="BY33" s="23"/>
      <c r="BZ33" s="23"/>
      <c r="CA33" s="23"/>
      <c r="CB33" s="23"/>
      <c r="CC33" s="23"/>
      <c r="CD33" s="23"/>
      <c r="CE33" s="23"/>
      <c r="CF33" s="23"/>
    </row>
    <row r="34" s="3" customFormat="1" ht="25.5" spans="1:84">
      <c r="A34" s="87" t="s">
        <v>86</v>
      </c>
      <c r="B34" s="88"/>
      <c r="C34" s="89" t="s">
        <v>87</v>
      </c>
      <c r="D34" s="90"/>
      <c r="E34" s="90"/>
      <c r="F34" s="90"/>
      <c r="G34" s="90"/>
      <c r="H34" s="90"/>
      <c r="I34" s="90"/>
      <c r="J34" s="90"/>
      <c r="K34" s="90"/>
      <c r="L34" s="90"/>
      <c r="M34" s="90"/>
      <c r="N34" s="90"/>
      <c r="O34" s="90"/>
      <c r="P34" s="90"/>
      <c r="Q34" s="90"/>
      <c r="R34" s="156"/>
      <c r="S34" s="71">
        <v>3</v>
      </c>
      <c r="T34" s="157"/>
      <c r="U34" s="158"/>
      <c r="V34" s="157"/>
      <c r="W34" s="154">
        <f t="shared" si="3"/>
        <v>108</v>
      </c>
      <c r="X34" s="155"/>
      <c r="Y34" s="205">
        <f t="shared" si="4"/>
        <v>54</v>
      </c>
      <c r="Z34" s="206"/>
      <c r="AA34" s="207">
        <v>36</v>
      </c>
      <c r="AB34" s="74"/>
      <c r="AC34" s="74"/>
      <c r="AD34" s="74"/>
      <c r="AE34" s="74"/>
      <c r="AF34" s="74"/>
      <c r="AG34" s="74">
        <v>18</v>
      </c>
      <c r="AH34" s="134"/>
      <c r="AI34" s="237">
        <f t="shared" ref="AI34:AI59" si="8">AK34*36</f>
        <v>0</v>
      </c>
      <c r="AJ34" s="238"/>
      <c r="AK34" s="239"/>
      <c r="AL34" s="240">
        <f t="shared" si="7"/>
        <v>0</v>
      </c>
      <c r="AM34" s="238"/>
      <c r="AN34" s="239"/>
      <c r="AO34" s="237">
        <f t="shared" ref="AO34:AO57" si="9">AQ34*36</f>
        <v>108</v>
      </c>
      <c r="AP34" s="238">
        <f>Y34</f>
        <v>54</v>
      </c>
      <c r="AQ34" s="266">
        <v>3</v>
      </c>
      <c r="AR34" s="267">
        <f t="shared" ref="AR34:AR63" si="10">AT34*36</f>
        <v>0</v>
      </c>
      <c r="AS34" s="238"/>
      <c r="AT34" s="268"/>
      <c r="AU34" s="237">
        <f t="shared" ref="AU34:AU62" si="11">AW34*36</f>
        <v>0</v>
      </c>
      <c r="AV34" s="238"/>
      <c r="AW34" s="239"/>
      <c r="AX34" s="240">
        <f t="shared" si="5"/>
        <v>0</v>
      </c>
      <c r="AY34" s="238"/>
      <c r="AZ34" s="268"/>
      <c r="BA34" s="267">
        <f t="shared" si="6"/>
        <v>0</v>
      </c>
      <c r="BB34" s="238"/>
      <c r="BC34" s="266"/>
      <c r="BD34" s="267">
        <f t="shared" ref="BD34:BD59" si="12">BF34*36</f>
        <v>0</v>
      </c>
      <c r="BE34" s="238"/>
      <c r="BF34" s="268"/>
      <c r="BG34" s="327" t="s">
        <v>88</v>
      </c>
      <c r="BH34" s="328"/>
      <c r="BI34" s="329"/>
      <c r="BJ34" s="330" t="s">
        <v>89</v>
      </c>
      <c r="BK34" s="23"/>
      <c r="BL34" s="23"/>
      <c r="BM34" s="23"/>
      <c r="BN34" s="23"/>
      <c r="BO34" s="23"/>
      <c r="BP34" s="23"/>
      <c r="BQ34" s="23"/>
      <c r="BR34" s="23"/>
      <c r="BS34" s="23"/>
      <c r="BT34" s="23"/>
      <c r="BU34" s="23"/>
      <c r="BV34" s="23"/>
      <c r="BW34" s="23"/>
      <c r="BX34" s="23"/>
      <c r="BY34" s="23"/>
      <c r="BZ34" s="23"/>
      <c r="CA34" s="23"/>
      <c r="CB34" s="23"/>
      <c r="CC34" s="23"/>
      <c r="CD34" s="23"/>
      <c r="CE34" s="23"/>
      <c r="CF34" s="23"/>
    </row>
    <row r="35" s="3" customFormat="1" ht="25.5" spans="1:84">
      <c r="A35" s="87" t="s">
        <v>90</v>
      </c>
      <c r="B35" s="88"/>
      <c r="C35" s="89" t="s">
        <v>91</v>
      </c>
      <c r="D35" s="90"/>
      <c r="E35" s="90"/>
      <c r="F35" s="90"/>
      <c r="G35" s="90"/>
      <c r="H35" s="90"/>
      <c r="I35" s="90"/>
      <c r="J35" s="90"/>
      <c r="K35" s="90"/>
      <c r="L35" s="90"/>
      <c r="M35" s="90"/>
      <c r="N35" s="90"/>
      <c r="O35" s="90"/>
      <c r="P35" s="90"/>
      <c r="Q35" s="90"/>
      <c r="R35" s="156"/>
      <c r="S35" s="71">
        <v>4</v>
      </c>
      <c r="T35" s="157"/>
      <c r="U35" s="158"/>
      <c r="V35" s="157"/>
      <c r="W35" s="154">
        <f t="shared" si="3"/>
        <v>108</v>
      </c>
      <c r="X35" s="155"/>
      <c r="Y35" s="205">
        <f t="shared" si="4"/>
        <v>54</v>
      </c>
      <c r="Z35" s="206"/>
      <c r="AA35" s="207">
        <v>30</v>
      </c>
      <c r="AB35" s="74"/>
      <c r="AC35" s="74"/>
      <c r="AD35" s="74"/>
      <c r="AE35" s="74"/>
      <c r="AF35" s="74"/>
      <c r="AG35" s="74">
        <v>24</v>
      </c>
      <c r="AH35" s="134"/>
      <c r="AI35" s="237">
        <f t="shared" si="8"/>
        <v>0</v>
      </c>
      <c r="AJ35" s="238"/>
      <c r="AK35" s="239"/>
      <c r="AL35" s="240">
        <f t="shared" si="7"/>
        <v>0</v>
      </c>
      <c r="AM35" s="238"/>
      <c r="AN35" s="239"/>
      <c r="AO35" s="237">
        <f t="shared" si="9"/>
        <v>0</v>
      </c>
      <c r="AP35" s="238"/>
      <c r="AQ35" s="266"/>
      <c r="AR35" s="267">
        <f t="shared" si="10"/>
        <v>108</v>
      </c>
      <c r="AS35" s="238">
        <f>Y35</f>
        <v>54</v>
      </c>
      <c r="AT35" s="268">
        <v>3</v>
      </c>
      <c r="AU35" s="237">
        <f t="shared" si="11"/>
        <v>0</v>
      </c>
      <c r="AV35" s="238"/>
      <c r="AW35" s="239"/>
      <c r="AX35" s="240">
        <f t="shared" si="5"/>
        <v>0</v>
      </c>
      <c r="AY35" s="238"/>
      <c r="AZ35" s="268"/>
      <c r="BA35" s="267">
        <f t="shared" si="6"/>
        <v>0</v>
      </c>
      <c r="BB35" s="238"/>
      <c r="BC35" s="266"/>
      <c r="BD35" s="267">
        <f t="shared" si="12"/>
        <v>0</v>
      </c>
      <c r="BE35" s="238"/>
      <c r="BF35" s="268"/>
      <c r="BG35" s="327" t="s">
        <v>92</v>
      </c>
      <c r="BH35" s="328"/>
      <c r="BI35" s="329"/>
      <c r="BJ35" s="330" t="s">
        <v>93</v>
      </c>
      <c r="BK35" s="23"/>
      <c r="BL35" s="23"/>
      <c r="BM35" s="23"/>
      <c r="BN35" s="23"/>
      <c r="BO35" s="23"/>
      <c r="BP35" s="23"/>
      <c r="BQ35" s="23"/>
      <c r="BR35" s="23"/>
      <c r="BS35" s="23"/>
      <c r="BT35" s="23"/>
      <c r="BU35" s="23"/>
      <c r="BV35" s="23"/>
      <c r="BW35" s="23"/>
      <c r="BX35" s="23"/>
      <c r="BY35" s="23"/>
      <c r="BZ35" s="23"/>
      <c r="CA35" s="23"/>
      <c r="CB35" s="23"/>
      <c r="CC35" s="23"/>
      <c r="CD35" s="23"/>
      <c r="CE35" s="23"/>
      <c r="CF35" s="23"/>
    </row>
    <row r="36" s="3" customFormat="1" ht="26.25" spans="1:84">
      <c r="A36" s="83" t="s">
        <v>94</v>
      </c>
      <c r="B36" s="84"/>
      <c r="C36" s="91" t="s">
        <v>95</v>
      </c>
      <c r="D36" s="92"/>
      <c r="E36" s="92"/>
      <c r="F36" s="92"/>
      <c r="G36" s="92"/>
      <c r="H36" s="92"/>
      <c r="I36" s="92"/>
      <c r="J36" s="92"/>
      <c r="K36" s="92"/>
      <c r="L36" s="92"/>
      <c r="M36" s="92"/>
      <c r="N36" s="92"/>
      <c r="O36" s="92"/>
      <c r="P36" s="92"/>
      <c r="Q36" s="92"/>
      <c r="R36" s="159"/>
      <c r="S36" s="71"/>
      <c r="T36" s="157"/>
      <c r="U36" s="158"/>
      <c r="V36" s="157"/>
      <c r="W36" s="154">
        <f t="shared" si="3"/>
        <v>0</v>
      </c>
      <c r="X36" s="155"/>
      <c r="Y36" s="205">
        <f t="shared" si="4"/>
        <v>0</v>
      </c>
      <c r="Z36" s="206"/>
      <c r="AA36" s="207"/>
      <c r="AB36" s="74"/>
      <c r="AC36" s="74"/>
      <c r="AD36" s="74"/>
      <c r="AE36" s="74"/>
      <c r="AF36" s="74"/>
      <c r="AG36" s="74"/>
      <c r="AH36" s="134"/>
      <c r="AI36" s="237">
        <f t="shared" si="8"/>
        <v>0</v>
      </c>
      <c r="AJ36" s="238"/>
      <c r="AK36" s="239"/>
      <c r="AL36" s="240">
        <f t="shared" si="7"/>
        <v>0</v>
      </c>
      <c r="AM36" s="238"/>
      <c r="AN36" s="239"/>
      <c r="AO36" s="237">
        <f t="shared" si="9"/>
        <v>0</v>
      </c>
      <c r="AP36" s="238"/>
      <c r="AQ36" s="266"/>
      <c r="AR36" s="267">
        <f t="shared" si="10"/>
        <v>0</v>
      </c>
      <c r="AS36" s="238"/>
      <c r="AT36" s="268"/>
      <c r="AU36" s="237">
        <f t="shared" si="11"/>
        <v>0</v>
      </c>
      <c r="AV36" s="238"/>
      <c r="AW36" s="239"/>
      <c r="AX36" s="240">
        <f t="shared" si="5"/>
        <v>0</v>
      </c>
      <c r="AY36" s="238"/>
      <c r="AZ36" s="268"/>
      <c r="BA36" s="267">
        <f t="shared" si="6"/>
        <v>0</v>
      </c>
      <c r="BB36" s="238"/>
      <c r="BC36" s="266"/>
      <c r="BD36" s="267">
        <f t="shared" si="12"/>
        <v>0</v>
      </c>
      <c r="BE36" s="238"/>
      <c r="BF36" s="268"/>
      <c r="BG36" s="327"/>
      <c r="BH36" s="328"/>
      <c r="BI36" s="329"/>
      <c r="BJ36" s="330"/>
      <c r="BK36" s="23"/>
      <c r="BL36" s="23"/>
      <c r="BM36" s="23"/>
      <c r="BN36" s="23"/>
      <c r="BO36" s="23"/>
      <c r="BP36" s="23"/>
      <c r="BQ36" s="23"/>
      <c r="BR36" s="23"/>
      <c r="BS36" s="23"/>
      <c r="BT36" s="23"/>
      <c r="BU36" s="23"/>
      <c r="BV36" s="23"/>
      <c r="BW36" s="23"/>
      <c r="BX36" s="23"/>
      <c r="BY36" s="23"/>
      <c r="BZ36" s="23"/>
      <c r="CA36" s="23"/>
      <c r="CB36" s="23"/>
      <c r="CC36" s="23"/>
      <c r="CD36" s="23"/>
      <c r="CE36" s="23"/>
      <c r="CF36" s="23"/>
    </row>
    <row r="37" s="3" customFormat="1" ht="25.5" spans="1:84">
      <c r="A37" s="87" t="s">
        <v>96</v>
      </c>
      <c r="B37" s="88"/>
      <c r="C37" s="89" t="s">
        <v>97</v>
      </c>
      <c r="D37" s="90"/>
      <c r="E37" s="90"/>
      <c r="F37" s="90"/>
      <c r="G37" s="90"/>
      <c r="H37" s="90"/>
      <c r="I37" s="90"/>
      <c r="J37" s="90"/>
      <c r="K37" s="90"/>
      <c r="L37" s="90"/>
      <c r="M37" s="90"/>
      <c r="N37" s="90"/>
      <c r="O37" s="90"/>
      <c r="P37" s="90"/>
      <c r="Q37" s="90"/>
      <c r="R37" s="156"/>
      <c r="S37" s="71">
        <v>2</v>
      </c>
      <c r="T37" s="157"/>
      <c r="U37" s="160">
        <v>1</v>
      </c>
      <c r="V37" s="161"/>
      <c r="W37" s="154">
        <f t="shared" si="3"/>
        <v>216</v>
      </c>
      <c r="X37" s="155"/>
      <c r="Y37" s="205">
        <f t="shared" si="4"/>
        <v>136</v>
      </c>
      <c r="Z37" s="206"/>
      <c r="AA37" s="207"/>
      <c r="AB37" s="74"/>
      <c r="AC37" s="74"/>
      <c r="AD37" s="74"/>
      <c r="AE37" s="74">
        <v>136</v>
      </c>
      <c r="AF37" s="74"/>
      <c r="AG37" s="74"/>
      <c r="AH37" s="134"/>
      <c r="AI37" s="237">
        <f t="shared" si="8"/>
        <v>108</v>
      </c>
      <c r="AJ37" s="238">
        <v>72</v>
      </c>
      <c r="AK37" s="239">
        <v>3</v>
      </c>
      <c r="AL37" s="240">
        <f t="shared" si="7"/>
        <v>108</v>
      </c>
      <c r="AM37" s="238">
        <v>64</v>
      </c>
      <c r="AN37" s="239">
        <v>3</v>
      </c>
      <c r="AO37" s="237">
        <f t="shared" si="9"/>
        <v>0</v>
      </c>
      <c r="AP37" s="238"/>
      <c r="AQ37" s="266"/>
      <c r="AR37" s="267">
        <f t="shared" si="10"/>
        <v>0</v>
      </c>
      <c r="AS37" s="238"/>
      <c r="AT37" s="268"/>
      <c r="AU37" s="237">
        <f t="shared" si="11"/>
        <v>0</v>
      </c>
      <c r="AV37" s="238"/>
      <c r="AW37" s="239"/>
      <c r="AX37" s="240">
        <f t="shared" si="5"/>
        <v>0</v>
      </c>
      <c r="AY37" s="238"/>
      <c r="AZ37" s="268"/>
      <c r="BA37" s="267">
        <f t="shared" si="6"/>
        <v>0</v>
      </c>
      <c r="BB37" s="238"/>
      <c r="BC37" s="266"/>
      <c r="BD37" s="267">
        <f t="shared" si="12"/>
        <v>0</v>
      </c>
      <c r="BE37" s="238"/>
      <c r="BF37" s="268"/>
      <c r="BG37" s="327" t="s">
        <v>98</v>
      </c>
      <c r="BH37" s="328"/>
      <c r="BI37" s="329"/>
      <c r="BJ37" s="330" t="s">
        <v>99</v>
      </c>
      <c r="BK37" s="23"/>
      <c r="BL37" s="23"/>
      <c r="BM37" s="23"/>
      <c r="BN37" s="23"/>
      <c r="BO37" s="23"/>
      <c r="BP37" s="23"/>
      <c r="BQ37" s="23"/>
      <c r="BR37" s="23"/>
      <c r="BS37" s="23"/>
      <c r="BT37" s="23"/>
      <c r="BU37" s="23"/>
      <c r="BV37" s="23"/>
      <c r="BW37" s="23"/>
      <c r="BX37" s="23"/>
      <c r="BY37" s="23"/>
      <c r="BZ37" s="23"/>
      <c r="CA37" s="23"/>
      <c r="CB37" s="23"/>
      <c r="CC37" s="23"/>
      <c r="CD37" s="23"/>
      <c r="CE37" s="23"/>
      <c r="CF37" s="23"/>
    </row>
    <row r="38" s="3" customFormat="1" ht="25.5" spans="1:84">
      <c r="A38" s="87" t="s">
        <v>100</v>
      </c>
      <c r="B38" s="88"/>
      <c r="C38" s="89" t="s">
        <v>101</v>
      </c>
      <c r="D38" s="90"/>
      <c r="E38" s="90"/>
      <c r="F38" s="90"/>
      <c r="G38" s="90"/>
      <c r="H38" s="90"/>
      <c r="I38" s="90"/>
      <c r="J38" s="90"/>
      <c r="K38" s="90"/>
      <c r="L38" s="90"/>
      <c r="M38" s="90"/>
      <c r="N38" s="90"/>
      <c r="O38" s="90"/>
      <c r="P38" s="90"/>
      <c r="Q38" s="90"/>
      <c r="R38" s="156"/>
      <c r="S38" s="71"/>
      <c r="T38" s="157"/>
      <c r="U38" s="158">
        <v>1</v>
      </c>
      <c r="V38" s="157"/>
      <c r="W38" s="154">
        <f t="shared" si="3"/>
        <v>108</v>
      </c>
      <c r="X38" s="155"/>
      <c r="Y38" s="205">
        <f t="shared" si="4"/>
        <v>36</v>
      </c>
      <c r="Z38" s="206"/>
      <c r="AA38" s="207"/>
      <c r="AB38" s="74"/>
      <c r="AC38" s="74"/>
      <c r="AD38" s="74"/>
      <c r="AE38" s="74">
        <v>36</v>
      </c>
      <c r="AF38" s="74"/>
      <c r="AG38" s="74"/>
      <c r="AH38" s="134"/>
      <c r="AI38" s="237">
        <f t="shared" si="8"/>
        <v>108</v>
      </c>
      <c r="AJ38" s="238">
        <f>Y38</f>
        <v>36</v>
      </c>
      <c r="AK38" s="239">
        <v>3</v>
      </c>
      <c r="AL38" s="240">
        <f t="shared" si="7"/>
        <v>0</v>
      </c>
      <c r="AM38" s="238"/>
      <c r="AN38" s="239"/>
      <c r="AO38" s="237">
        <f t="shared" si="9"/>
        <v>0</v>
      </c>
      <c r="AP38" s="238"/>
      <c r="AQ38" s="266"/>
      <c r="AR38" s="267">
        <f t="shared" si="10"/>
        <v>0</v>
      </c>
      <c r="AS38" s="238"/>
      <c r="AT38" s="268"/>
      <c r="AU38" s="237">
        <f t="shared" si="11"/>
        <v>0</v>
      </c>
      <c r="AV38" s="238"/>
      <c r="AW38" s="239"/>
      <c r="AX38" s="240">
        <f t="shared" si="5"/>
        <v>0</v>
      </c>
      <c r="AY38" s="238"/>
      <c r="AZ38" s="268"/>
      <c r="BA38" s="267">
        <f t="shared" si="6"/>
        <v>0</v>
      </c>
      <c r="BB38" s="238"/>
      <c r="BC38" s="266"/>
      <c r="BD38" s="267">
        <f t="shared" si="12"/>
        <v>0</v>
      </c>
      <c r="BE38" s="238"/>
      <c r="BF38" s="268"/>
      <c r="BG38" s="327" t="s">
        <v>102</v>
      </c>
      <c r="BH38" s="328"/>
      <c r="BI38" s="329"/>
      <c r="BJ38" s="330" t="s">
        <v>103</v>
      </c>
      <c r="BK38" s="23"/>
      <c r="BL38" s="23"/>
      <c r="BM38" s="23"/>
      <c r="BN38" s="23"/>
      <c r="BO38" s="23"/>
      <c r="BP38" s="23"/>
      <c r="BQ38" s="23"/>
      <c r="BR38" s="23"/>
      <c r="BS38" s="23"/>
      <c r="BT38" s="23"/>
      <c r="BU38" s="23"/>
      <c r="BV38" s="23"/>
      <c r="BW38" s="23"/>
      <c r="BX38" s="23"/>
      <c r="BY38" s="23"/>
      <c r="BZ38" s="23"/>
      <c r="CA38" s="23"/>
      <c r="CB38" s="23"/>
      <c r="CC38" s="23"/>
      <c r="CD38" s="23"/>
      <c r="CE38" s="23"/>
      <c r="CF38" s="23"/>
    </row>
    <row r="39" s="7" customFormat="1" ht="26.25" spans="1:84">
      <c r="A39" s="83" t="s">
        <v>104</v>
      </c>
      <c r="B39" s="84"/>
      <c r="C39" s="91" t="s">
        <v>105</v>
      </c>
      <c r="D39" s="92"/>
      <c r="E39" s="92"/>
      <c r="F39" s="92"/>
      <c r="G39" s="92"/>
      <c r="H39" s="92"/>
      <c r="I39" s="92"/>
      <c r="J39" s="92"/>
      <c r="K39" s="92"/>
      <c r="L39" s="92"/>
      <c r="M39" s="92"/>
      <c r="N39" s="92"/>
      <c r="O39" s="92"/>
      <c r="P39" s="92"/>
      <c r="Q39" s="92"/>
      <c r="R39" s="159"/>
      <c r="S39" s="162"/>
      <c r="T39" s="163"/>
      <c r="U39" s="164"/>
      <c r="V39" s="163"/>
      <c r="W39" s="165">
        <f t="shared" si="3"/>
        <v>0</v>
      </c>
      <c r="X39" s="166"/>
      <c r="Y39" s="208">
        <f t="shared" si="4"/>
        <v>0</v>
      </c>
      <c r="Z39" s="209"/>
      <c r="AA39" s="210"/>
      <c r="AB39" s="211"/>
      <c r="AC39" s="211"/>
      <c r="AD39" s="211"/>
      <c r="AE39" s="211"/>
      <c r="AF39" s="211"/>
      <c r="AG39" s="211"/>
      <c r="AH39" s="241"/>
      <c r="AI39" s="242">
        <f t="shared" si="8"/>
        <v>0</v>
      </c>
      <c r="AJ39" s="243"/>
      <c r="AK39" s="244"/>
      <c r="AL39" s="240">
        <f t="shared" si="7"/>
        <v>0</v>
      </c>
      <c r="AM39" s="243"/>
      <c r="AN39" s="244"/>
      <c r="AO39" s="242">
        <f t="shared" si="9"/>
        <v>0</v>
      </c>
      <c r="AP39" s="243"/>
      <c r="AQ39" s="269"/>
      <c r="AR39" s="267">
        <f t="shared" si="10"/>
        <v>0</v>
      </c>
      <c r="AS39" s="243"/>
      <c r="AT39" s="270"/>
      <c r="AU39" s="242">
        <f t="shared" si="11"/>
        <v>0</v>
      </c>
      <c r="AV39" s="243"/>
      <c r="AW39" s="244"/>
      <c r="AX39" s="296">
        <f t="shared" si="5"/>
        <v>0</v>
      </c>
      <c r="AY39" s="243"/>
      <c r="AZ39" s="270"/>
      <c r="BA39" s="297">
        <f t="shared" si="6"/>
        <v>0</v>
      </c>
      <c r="BB39" s="243"/>
      <c r="BC39" s="269"/>
      <c r="BD39" s="297">
        <f t="shared" si="12"/>
        <v>0</v>
      </c>
      <c r="BE39" s="243"/>
      <c r="BF39" s="270"/>
      <c r="BG39" s="327" t="s">
        <v>106</v>
      </c>
      <c r="BH39" s="328"/>
      <c r="BI39" s="329"/>
      <c r="BJ39" s="330"/>
      <c r="BK39" s="10"/>
      <c r="BL39" s="10"/>
      <c r="BM39" s="10"/>
      <c r="BN39" s="10"/>
      <c r="BO39" s="10"/>
      <c r="BP39" s="10"/>
      <c r="BQ39" s="10"/>
      <c r="BR39" s="10"/>
      <c r="BS39" s="10"/>
      <c r="BT39" s="10"/>
      <c r="BU39" s="10"/>
      <c r="BV39" s="10"/>
      <c r="BW39" s="10"/>
      <c r="BX39" s="10"/>
      <c r="BY39" s="10"/>
      <c r="BZ39" s="10"/>
      <c r="CA39" s="10"/>
      <c r="CB39" s="10"/>
      <c r="CC39" s="10"/>
      <c r="CD39" s="10"/>
      <c r="CE39" s="10"/>
      <c r="CF39" s="10"/>
    </row>
    <row r="40" s="3" customFormat="1" ht="25.5" spans="1:84">
      <c r="A40" s="87" t="s">
        <v>107</v>
      </c>
      <c r="B40" s="88"/>
      <c r="C40" s="89" t="s">
        <v>108</v>
      </c>
      <c r="D40" s="90"/>
      <c r="E40" s="90"/>
      <c r="F40" s="90"/>
      <c r="G40" s="90"/>
      <c r="H40" s="90"/>
      <c r="I40" s="90"/>
      <c r="J40" s="90"/>
      <c r="K40" s="90"/>
      <c r="L40" s="90"/>
      <c r="M40" s="90"/>
      <c r="N40" s="90"/>
      <c r="O40" s="90"/>
      <c r="P40" s="90"/>
      <c r="Q40" s="90"/>
      <c r="R40" s="156"/>
      <c r="S40" s="71">
        <v>1</v>
      </c>
      <c r="T40" s="157"/>
      <c r="U40" s="158"/>
      <c r="V40" s="157"/>
      <c r="W40" s="154">
        <f t="shared" si="3"/>
        <v>108</v>
      </c>
      <c r="X40" s="155"/>
      <c r="Y40" s="205">
        <f t="shared" si="4"/>
        <v>72</v>
      </c>
      <c r="Z40" s="206"/>
      <c r="AA40" s="207">
        <v>36</v>
      </c>
      <c r="AB40" s="74"/>
      <c r="AC40" s="74"/>
      <c r="AD40" s="74"/>
      <c r="AE40" s="74">
        <v>36</v>
      </c>
      <c r="AF40" s="74"/>
      <c r="AG40" s="74"/>
      <c r="AH40" s="134"/>
      <c r="AI40" s="237">
        <f t="shared" si="8"/>
        <v>108</v>
      </c>
      <c r="AJ40" s="238">
        <f>Y40</f>
        <v>72</v>
      </c>
      <c r="AK40" s="239">
        <v>3</v>
      </c>
      <c r="AL40" s="240">
        <f t="shared" si="7"/>
        <v>0</v>
      </c>
      <c r="AM40" s="238"/>
      <c r="AN40" s="239"/>
      <c r="AO40" s="237">
        <f t="shared" si="9"/>
        <v>0</v>
      </c>
      <c r="AP40" s="238"/>
      <c r="AQ40" s="266"/>
      <c r="AR40" s="267">
        <f t="shared" si="10"/>
        <v>0</v>
      </c>
      <c r="AS40" s="238"/>
      <c r="AT40" s="268"/>
      <c r="AU40" s="237">
        <f t="shared" si="11"/>
        <v>0</v>
      </c>
      <c r="AV40" s="238"/>
      <c r="AW40" s="239"/>
      <c r="AX40" s="240">
        <f t="shared" si="5"/>
        <v>0</v>
      </c>
      <c r="AY40" s="238"/>
      <c r="AZ40" s="268"/>
      <c r="BA40" s="267">
        <f t="shared" si="6"/>
        <v>0</v>
      </c>
      <c r="BB40" s="238"/>
      <c r="BC40" s="266"/>
      <c r="BD40" s="267">
        <f t="shared" si="12"/>
        <v>0</v>
      </c>
      <c r="BE40" s="238"/>
      <c r="BF40" s="268"/>
      <c r="BG40" s="327" t="s">
        <v>109</v>
      </c>
      <c r="BH40" s="328"/>
      <c r="BI40" s="329"/>
      <c r="BJ40" s="330" t="s">
        <v>110</v>
      </c>
      <c r="BK40" s="23"/>
      <c r="BL40" s="23"/>
      <c r="BM40" s="23"/>
      <c r="BN40" s="23"/>
      <c r="BO40" s="23"/>
      <c r="BP40" s="23"/>
      <c r="BQ40" s="23"/>
      <c r="BR40" s="23"/>
      <c r="BS40" s="23"/>
      <c r="BT40" s="23"/>
      <c r="BU40" s="23"/>
      <c r="BV40" s="23"/>
      <c r="BW40" s="23"/>
      <c r="BX40" s="23"/>
      <c r="BY40" s="23"/>
      <c r="BZ40" s="23"/>
      <c r="CA40" s="23"/>
      <c r="CB40" s="23"/>
      <c r="CC40" s="23"/>
      <c r="CD40" s="23"/>
      <c r="CE40" s="23"/>
      <c r="CF40" s="23"/>
    </row>
    <row r="41" s="3" customFormat="1" ht="25.5" spans="1:84">
      <c r="A41" s="87" t="s">
        <v>111</v>
      </c>
      <c r="B41" s="88"/>
      <c r="C41" s="89" t="s">
        <v>112</v>
      </c>
      <c r="D41" s="90"/>
      <c r="E41" s="90"/>
      <c r="F41" s="90"/>
      <c r="G41" s="90"/>
      <c r="H41" s="90"/>
      <c r="I41" s="90"/>
      <c r="J41" s="90"/>
      <c r="K41" s="90"/>
      <c r="L41" s="90"/>
      <c r="M41" s="90"/>
      <c r="N41" s="90"/>
      <c r="O41" s="90"/>
      <c r="P41" s="90"/>
      <c r="Q41" s="90"/>
      <c r="R41" s="156"/>
      <c r="S41" s="167">
        <v>2</v>
      </c>
      <c r="T41" s="168"/>
      <c r="U41" s="158">
        <v>1</v>
      </c>
      <c r="V41" s="157"/>
      <c r="W41" s="154">
        <f t="shared" si="3"/>
        <v>324</v>
      </c>
      <c r="X41" s="155"/>
      <c r="Y41" s="205">
        <f t="shared" si="4"/>
        <v>172</v>
      </c>
      <c r="Z41" s="206"/>
      <c r="AA41" s="207">
        <v>86</v>
      </c>
      <c r="AB41" s="74"/>
      <c r="AC41" s="74"/>
      <c r="AD41" s="74"/>
      <c r="AE41" s="74">
        <v>86</v>
      </c>
      <c r="AF41" s="74"/>
      <c r="AG41" s="74"/>
      <c r="AH41" s="134"/>
      <c r="AI41" s="237">
        <f t="shared" si="8"/>
        <v>216</v>
      </c>
      <c r="AJ41" s="238">
        <v>108</v>
      </c>
      <c r="AK41" s="239">
        <v>6</v>
      </c>
      <c r="AL41" s="240">
        <f t="shared" si="7"/>
        <v>108</v>
      </c>
      <c r="AM41" s="238">
        <v>64</v>
      </c>
      <c r="AN41" s="239">
        <v>3</v>
      </c>
      <c r="AO41" s="237">
        <f t="shared" si="9"/>
        <v>0</v>
      </c>
      <c r="AP41" s="238"/>
      <c r="AQ41" s="266"/>
      <c r="AR41" s="267">
        <f t="shared" si="10"/>
        <v>0</v>
      </c>
      <c r="AS41" s="238"/>
      <c r="AT41" s="268"/>
      <c r="AU41" s="237">
        <f t="shared" si="11"/>
        <v>0</v>
      </c>
      <c r="AV41" s="238"/>
      <c r="AW41" s="239"/>
      <c r="AX41" s="240">
        <f t="shared" si="5"/>
        <v>0</v>
      </c>
      <c r="AY41" s="238"/>
      <c r="AZ41" s="268"/>
      <c r="BA41" s="267">
        <f t="shared" si="6"/>
        <v>0</v>
      </c>
      <c r="BB41" s="238"/>
      <c r="BC41" s="266"/>
      <c r="BD41" s="267">
        <f t="shared" si="12"/>
        <v>0</v>
      </c>
      <c r="BE41" s="238"/>
      <c r="BF41" s="268"/>
      <c r="BG41" s="327" t="s">
        <v>113</v>
      </c>
      <c r="BH41" s="328"/>
      <c r="BI41" s="329"/>
      <c r="BJ41" s="330" t="s">
        <v>110</v>
      </c>
      <c r="BK41" s="23"/>
      <c r="BL41" s="23"/>
      <c r="BM41" s="23"/>
      <c r="BN41" s="23"/>
      <c r="BO41" s="23"/>
      <c r="BP41" s="23"/>
      <c r="BQ41" s="23"/>
      <c r="BR41" s="23"/>
      <c r="BS41" s="23"/>
      <c r="BT41" s="23"/>
      <c r="BU41" s="23"/>
      <c r="BV41" s="23"/>
      <c r="BW41" s="23"/>
      <c r="BX41" s="23"/>
      <c r="BY41" s="23"/>
      <c r="BZ41" s="23"/>
      <c r="CA41" s="23"/>
      <c r="CB41" s="23"/>
      <c r="CC41" s="23"/>
      <c r="CD41" s="23"/>
      <c r="CE41" s="23"/>
      <c r="CF41" s="23"/>
    </row>
    <row r="42" s="7" customFormat="1" ht="26.25" spans="1:84">
      <c r="A42" s="83" t="s">
        <v>114</v>
      </c>
      <c r="B42" s="84"/>
      <c r="C42" s="85" t="s">
        <v>115</v>
      </c>
      <c r="D42" s="86"/>
      <c r="E42" s="86"/>
      <c r="F42" s="86"/>
      <c r="G42" s="86"/>
      <c r="H42" s="86"/>
      <c r="I42" s="86"/>
      <c r="J42" s="86"/>
      <c r="K42" s="86"/>
      <c r="L42" s="86"/>
      <c r="M42" s="86"/>
      <c r="N42" s="86"/>
      <c r="O42" s="86"/>
      <c r="P42" s="86"/>
      <c r="Q42" s="86"/>
      <c r="R42" s="150"/>
      <c r="S42" s="162"/>
      <c r="T42" s="163"/>
      <c r="U42" s="164"/>
      <c r="V42" s="163"/>
      <c r="W42" s="165">
        <f t="shared" si="3"/>
        <v>0</v>
      </c>
      <c r="X42" s="166"/>
      <c r="Y42" s="208">
        <f t="shared" si="4"/>
        <v>0</v>
      </c>
      <c r="Z42" s="209"/>
      <c r="AA42" s="210"/>
      <c r="AB42" s="211"/>
      <c r="AC42" s="211"/>
      <c r="AD42" s="211"/>
      <c r="AE42" s="211"/>
      <c r="AF42" s="211"/>
      <c r="AG42" s="211"/>
      <c r="AH42" s="241"/>
      <c r="AI42" s="242">
        <f t="shared" si="8"/>
        <v>0</v>
      </c>
      <c r="AJ42" s="243"/>
      <c r="AK42" s="244"/>
      <c r="AL42" s="240">
        <f t="shared" si="7"/>
        <v>0</v>
      </c>
      <c r="AM42" s="243"/>
      <c r="AN42" s="244"/>
      <c r="AO42" s="242">
        <f t="shared" si="9"/>
        <v>0</v>
      </c>
      <c r="AP42" s="243"/>
      <c r="AQ42" s="269"/>
      <c r="AR42" s="267">
        <f t="shared" si="10"/>
        <v>0</v>
      </c>
      <c r="AS42" s="243"/>
      <c r="AT42" s="270"/>
      <c r="AU42" s="242">
        <f t="shared" si="11"/>
        <v>0</v>
      </c>
      <c r="AV42" s="243"/>
      <c r="AW42" s="244"/>
      <c r="AX42" s="296">
        <f t="shared" si="5"/>
        <v>0</v>
      </c>
      <c r="AY42" s="243"/>
      <c r="AZ42" s="270"/>
      <c r="BA42" s="297">
        <f t="shared" si="6"/>
        <v>0</v>
      </c>
      <c r="BB42" s="243"/>
      <c r="BC42" s="269"/>
      <c r="BD42" s="297">
        <f t="shared" si="12"/>
        <v>0</v>
      </c>
      <c r="BE42" s="243"/>
      <c r="BF42" s="270"/>
      <c r="BG42" s="327" t="s">
        <v>106</v>
      </c>
      <c r="BH42" s="328"/>
      <c r="BI42" s="329"/>
      <c r="BJ42" s="331"/>
      <c r="BK42" s="10"/>
      <c r="BL42" s="10"/>
      <c r="BM42" s="10"/>
      <c r="BN42" s="10"/>
      <c r="BO42" s="10"/>
      <c r="BP42" s="10"/>
      <c r="BQ42" s="10"/>
      <c r="BR42" s="10"/>
      <c r="BS42" s="10"/>
      <c r="BT42" s="10"/>
      <c r="BU42" s="10"/>
      <c r="BV42" s="10"/>
      <c r="BW42" s="10"/>
      <c r="BX42" s="10"/>
      <c r="BY42" s="10"/>
      <c r="BZ42" s="10"/>
      <c r="CA42" s="10"/>
      <c r="CB42" s="10"/>
      <c r="CC42" s="10"/>
      <c r="CD42" s="10"/>
      <c r="CE42" s="10"/>
      <c r="CF42" s="10"/>
    </row>
    <row r="43" s="3" customFormat="1" ht="25.5" spans="1:84">
      <c r="A43" s="87" t="s">
        <v>116</v>
      </c>
      <c r="B43" s="88"/>
      <c r="C43" s="89" t="s">
        <v>117</v>
      </c>
      <c r="D43" s="90"/>
      <c r="E43" s="90"/>
      <c r="F43" s="90"/>
      <c r="G43" s="90"/>
      <c r="H43" s="90"/>
      <c r="I43" s="90"/>
      <c r="J43" s="90"/>
      <c r="K43" s="90"/>
      <c r="L43" s="90"/>
      <c r="M43" s="90"/>
      <c r="N43" s="90"/>
      <c r="O43" s="90"/>
      <c r="P43" s="90"/>
      <c r="Q43" s="90"/>
      <c r="R43" s="156"/>
      <c r="S43" s="71"/>
      <c r="T43" s="157"/>
      <c r="U43" s="158">
        <v>3</v>
      </c>
      <c r="V43" s="157"/>
      <c r="W43" s="154">
        <f t="shared" si="3"/>
        <v>108</v>
      </c>
      <c r="X43" s="155"/>
      <c r="Y43" s="205">
        <f t="shared" si="4"/>
        <v>72</v>
      </c>
      <c r="Z43" s="206"/>
      <c r="AA43" s="207">
        <v>36</v>
      </c>
      <c r="AB43" s="74"/>
      <c r="AC43" s="74"/>
      <c r="AD43" s="74"/>
      <c r="AE43" s="74">
        <v>36</v>
      </c>
      <c r="AF43" s="74"/>
      <c r="AG43" s="74"/>
      <c r="AH43" s="134"/>
      <c r="AI43" s="237">
        <f t="shared" si="8"/>
        <v>0</v>
      </c>
      <c r="AJ43" s="238"/>
      <c r="AK43" s="239"/>
      <c r="AL43" s="240">
        <f t="shared" si="7"/>
        <v>0</v>
      </c>
      <c r="AM43" s="238"/>
      <c r="AN43" s="239"/>
      <c r="AO43" s="237">
        <f t="shared" si="9"/>
        <v>108</v>
      </c>
      <c r="AP43" s="238">
        <f>Y43</f>
        <v>72</v>
      </c>
      <c r="AQ43" s="266">
        <v>3</v>
      </c>
      <c r="AR43" s="267">
        <f t="shared" si="10"/>
        <v>0</v>
      </c>
      <c r="AS43" s="238"/>
      <c r="AT43" s="268"/>
      <c r="AU43" s="237">
        <f t="shared" si="11"/>
        <v>0</v>
      </c>
      <c r="AV43" s="238"/>
      <c r="AW43" s="239"/>
      <c r="AX43" s="240">
        <f t="shared" si="5"/>
        <v>0</v>
      </c>
      <c r="AY43" s="238"/>
      <c r="AZ43" s="268"/>
      <c r="BA43" s="267">
        <f t="shared" si="6"/>
        <v>0</v>
      </c>
      <c r="BB43" s="238"/>
      <c r="BC43" s="266"/>
      <c r="BD43" s="267">
        <f t="shared" si="12"/>
        <v>0</v>
      </c>
      <c r="BE43" s="238"/>
      <c r="BF43" s="268"/>
      <c r="BG43" s="327" t="s">
        <v>118</v>
      </c>
      <c r="BH43" s="328"/>
      <c r="BI43" s="329"/>
      <c r="BJ43" s="330" t="s">
        <v>119</v>
      </c>
      <c r="BK43" s="23"/>
      <c r="BL43" s="23"/>
      <c r="BM43" s="23"/>
      <c r="BN43" s="23"/>
      <c r="BO43" s="23"/>
      <c r="BP43" s="23"/>
      <c r="BQ43" s="23"/>
      <c r="BR43" s="23"/>
      <c r="BS43" s="23"/>
      <c r="BT43" s="23"/>
      <c r="BU43" s="23"/>
      <c r="BV43" s="23"/>
      <c r="BW43" s="23"/>
      <c r="BX43" s="23"/>
      <c r="BY43" s="23"/>
      <c r="BZ43" s="23"/>
      <c r="CA43" s="23"/>
      <c r="CB43" s="23"/>
      <c r="CC43" s="23"/>
      <c r="CD43" s="23"/>
      <c r="CE43" s="23"/>
      <c r="CF43" s="23"/>
    </row>
    <row r="44" s="8" customFormat="1" ht="25.5" spans="1:84">
      <c r="A44" s="87" t="s">
        <v>120</v>
      </c>
      <c r="B44" s="88"/>
      <c r="C44" s="93" t="s">
        <v>121</v>
      </c>
      <c r="D44" s="94"/>
      <c r="E44" s="94"/>
      <c r="F44" s="94"/>
      <c r="G44" s="94"/>
      <c r="H44" s="94"/>
      <c r="I44" s="94"/>
      <c r="J44" s="94"/>
      <c r="K44" s="94"/>
      <c r="L44" s="94"/>
      <c r="M44" s="94"/>
      <c r="N44" s="94"/>
      <c r="O44" s="94"/>
      <c r="P44" s="94"/>
      <c r="Q44" s="94"/>
      <c r="R44" s="169"/>
      <c r="S44" s="71">
        <v>3</v>
      </c>
      <c r="T44" s="157"/>
      <c r="U44" s="158"/>
      <c r="V44" s="157"/>
      <c r="W44" s="154">
        <f t="shared" si="3"/>
        <v>108</v>
      </c>
      <c r="X44" s="155"/>
      <c r="Y44" s="205">
        <f t="shared" si="4"/>
        <v>78</v>
      </c>
      <c r="Z44" s="206"/>
      <c r="AA44" s="207">
        <v>36</v>
      </c>
      <c r="AB44" s="74"/>
      <c r="AC44" s="74">
        <v>6</v>
      </c>
      <c r="AD44" s="74"/>
      <c r="AE44" s="74">
        <v>36</v>
      </c>
      <c r="AF44" s="74"/>
      <c r="AG44" s="74"/>
      <c r="AH44" s="134"/>
      <c r="AI44" s="237">
        <f t="shared" si="8"/>
        <v>0</v>
      </c>
      <c r="AJ44" s="238"/>
      <c r="AK44" s="239"/>
      <c r="AL44" s="240">
        <f t="shared" si="7"/>
        <v>0</v>
      </c>
      <c r="AM44" s="238"/>
      <c r="AN44" s="239"/>
      <c r="AO44" s="237">
        <f t="shared" si="9"/>
        <v>108</v>
      </c>
      <c r="AP44" s="238">
        <f>Y44</f>
        <v>78</v>
      </c>
      <c r="AQ44" s="266">
        <v>3</v>
      </c>
      <c r="AR44" s="267">
        <f t="shared" si="10"/>
        <v>0</v>
      </c>
      <c r="AS44" s="238"/>
      <c r="AT44" s="268"/>
      <c r="AU44" s="237">
        <f t="shared" si="11"/>
        <v>0</v>
      </c>
      <c r="AV44" s="238"/>
      <c r="AW44" s="239"/>
      <c r="AX44" s="240">
        <f t="shared" si="5"/>
        <v>0</v>
      </c>
      <c r="AY44" s="238"/>
      <c r="AZ44" s="268"/>
      <c r="BA44" s="267">
        <f t="shared" si="6"/>
        <v>0</v>
      </c>
      <c r="BB44" s="238"/>
      <c r="BC44" s="266"/>
      <c r="BD44" s="267">
        <f t="shared" si="12"/>
        <v>0</v>
      </c>
      <c r="BE44" s="238"/>
      <c r="BF44" s="268"/>
      <c r="BG44" s="327" t="s">
        <v>122</v>
      </c>
      <c r="BH44" s="328"/>
      <c r="BI44" s="329"/>
      <c r="BJ44" s="330" t="s">
        <v>110</v>
      </c>
      <c r="BK44" s="23"/>
      <c r="BL44" s="23"/>
      <c r="BM44" s="23"/>
      <c r="BN44" s="23"/>
      <c r="BO44" s="23"/>
      <c r="BP44" s="23"/>
      <c r="BQ44" s="23"/>
      <c r="BR44" s="23"/>
      <c r="BS44" s="23"/>
      <c r="BT44" s="23"/>
      <c r="BU44" s="23"/>
      <c r="BV44" s="23"/>
      <c r="BW44" s="23"/>
      <c r="BX44" s="23"/>
      <c r="BY44" s="23"/>
      <c r="BZ44" s="23"/>
      <c r="CA44" s="23"/>
      <c r="CB44" s="23"/>
      <c r="CC44" s="23"/>
      <c r="CD44" s="23"/>
      <c r="CE44" s="23"/>
      <c r="CF44" s="23"/>
    </row>
    <row r="45" s="9" customFormat="1" ht="25.5" spans="1:84">
      <c r="A45" s="87" t="s">
        <v>123</v>
      </c>
      <c r="B45" s="88"/>
      <c r="C45" s="89" t="s">
        <v>124</v>
      </c>
      <c r="D45" s="90"/>
      <c r="E45" s="90"/>
      <c r="F45" s="90"/>
      <c r="G45" s="90"/>
      <c r="H45" s="90"/>
      <c r="I45" s="90"/>
      <c r="J45" s="90"/>
      <c r="K45" s="90"/>
      <c r="L45" s="90"/>
      <c r="M45" s="90"/>
      <c r="N45" s="90"/>
      <c r="O45" s="90"/>
      <c r="P45" s="90"/>
      <c r="Q45" s="90"/>
      <c r="R45" s="156"/>
      <c r="S45" s="71"/>
      <c r="T45" s="157"/>
      <c r="U45" s="158">
        <v>4</v>
      </c>
      <c r="V45" s="157"/>
      <c r="W45" s="154">
        <f t="shared" ref="W45" si="13">AI45+AL45+AO45+AR45+AU45+AX45+BA45+BD45</f>
        <v>96</v>
      </c>
      <c r="X45" s="155"/>
      <c r="Y45" s="205">
        <f t="shared" ref="Y45" si="14">SUM(AA45:AH45)</f>
        <v>32</v>
      </c>
      <c r="Z45" s="206"/>
      <c r="AA45" s="207">
        <v>16</v>
      </c>
      <c r="AB45" s="74"/>
      <c r="AC45" s="74">
        <v>16</v>
      </c>
      <c r="AD45" s="74"/>
      <c r="AE45" s="74"/>
      <c r="AF45" s="74"/>
      <c r="AG45" s="74"/>
      <c r="AH45" s="134"/>
      <c r="AI45" s="237">
        <f t="shared" ref="AI45" si="15">AK45*36</f>
        <v>0</v>
      </c>
      <c r="AJ45" s="238"/>
      <c r="AK45" s="239"/>
      <c r="AL45" s="240">
        <f t="shared" si="7"/>
        <v>0</v>
      </c>
      <c r="AM45" s="238"/>
      <c r="AN45" s="239"/>
      <c r="AO45" s="237">
        <f t="shared" ref="AO45" si="16">AQ45*36</f>
        <v>0</v>
      </c>
      <c r="AP45" s="238"/>
      <c r="AQ45" s="266"/>
      <c r="AR45" s="267">
        <f>AT45*32</f>
        <v>96</v>
      </c>
      <c r="AS45" s="238">
        <f>Y45</f>
        <v>32</v>
      </c>
      <c r="AT45" s="268">
        <v>3</v>
      </c>
      <c r="AU45" s="237">
        <f t="shared" ref="AU45" si="17">AW45*36</f>
        <v>0</v>
      </c>
      <c r="AV45" s="238"/>
      <c r="AW45" s="239"/>
      <c r="AX45" s="240">
        <f t="shared" ref="AX45" si="18">AZ45*36</f>
        <v>0</v>
      </c>
      <c r="AY45" s="238"/>
      <c r="AZ45" s="268"/>
      <c r="BA45" s="267">
        <f t="shared" ref="BA45" si="19">BC45*36</f>
        <v>0</v>
      </c>
      <c r="BB45" s="238"/>
      <c r="BC45" s="266"/>
      <c r="BD45" s="267">
        <f t="shared" ref="BD45" si="20">BF45*36</f>
        <v>0</v>
      </c>
      <c r="BE45" s="238"/>
      <c r="BF45" s="268"/>
      <c r="BG45" s="327" t="s">
        <v>125</v>
      </c>
      <c r="BH45" s="328"/>
      <c r="BI45" s="329"/>
      <c r="BJ45" s="330" t="s">
        <v>110</v>
      </c>
      <c r="BK45" s="23"/>
      <c r="BL45" s="23"/>
      <c r="BM45" s="23"/>
      <c r="BN45" s="23"/>
      <c r="BO45" s="23"/>
      <c r="BP45" s="23"/>
      <c r="BQ45" s="23"/>
      <c r="BR45" s="23"/>
      <c r="BS45" s="23"/>
      <c r="BT45" s="23"/>
      <c r="BU45" s="23"/>
      <c r="BV45" s="23"/>
      <c r="BW45" s="23"/>
      <c r="BX45" s="23"/>
      <c r="BY45" s="23"/>
      <c r="BZ45" s="23"/>
      <c r="CA45" s="23"/>
      <c r="CB45" s="23"/>
      <c r="CC45" s="23"/>
      <c r="CD45" s="23"/>
      <c r="CE45" s="23"/>
      <c r="CF45" s="23"/>
    </row>
    <row r="46" s="3" customFormat="1" ht="26.25" spans="1:84">
      <c r="A46" s="83" t="s">
        <v>126</v>
      </c>
      <c r="B46" s="84"/>
      <c r="C46" s="95" t="s">
        <v>127</v>
      </c>
      <c r="D46" s="96"/>
      <c r="E46" s="96"/>
      <c r="F46" s="96"/>
      <c r="G46" s="96"/>
      <c r="H46" s="96"/>
      <c r="I46" s="96"/>
      <c r="J46" s="96"/>
      <c r="K46" s="96"/>
      <c r="L46" s="96"/>
      <c r="M46" s="96"/>
      <c r="N46" s="96"/>
      <c r="O46" s="96"/>
      <c r="P46" s="96"/>
      <c r="Q46" s="96"/>
      <c r="R46" s="170"/>
      <c r="S46" s="71">
        <v>2</v>
      </c>
      <c r="T46" s="157"/>
      <c r="U46" s="158"/>
      <c r="V46" s="157"/>
      <c r="W46" s="154">
        <f t="shared" si="3"/>
        <v>180</v>
      </c>
      <c r="X46" s="155"/>
      <c r="Y46" s="205">
        <f t="shared" si="4"/>
        <v>96</v>
      </c>
      <c r="Z46" s="206"/>
      <c r="AA46" s="207">
        <v>48</v>
      </c>
      <c r="AB46" s="74"/>
      <c r="AC46" s="74">
        <v>32</v>
      </c>
      <c r="AD46" s="74"/>
      <c r="AE46" s="74">
        <v>16</v>
      </c>
      <c r="AF46" s="74"/>
      <c r="AG46" s="74"/>
      <c r="AH46" s="134"/>
      <c r="AI46" s="237">
        <f t="shared" si="8"/>
        <v>0</v>
      </c>
      <c r="AJ46" s="238"/>
      <c r="AK46" s="239"/>
      <c r="AL46" s="240">
        <f t="shared" si="7"/>
        <v>180</v>
      </c>
      <c r="AM46" s="238">
        <v>96</v>
      </c>
      <c r="AN46" s="239">
        <v>5</v>
      </c>
      <c r="AO46" s="237">
        <f t="shared" si="9"/>
        <v>0</v>
      </c>
      <c r="AP46" s="238"/>
      <c r="AQ46" s="266"/>
      <c r="AR46" s="267">
        <f t="shared" si="10"/>
        <v>0</v>
      </c>
      <c r="AS46" s="238"/>
      <c r="AT46" s="268"/>
      <c r="AU46" s="237">
        <f t="shared" si="11"/>
        <v>0</v>
      </c>
      <c r="AV46" s="238"/>
      <c r="AW46" s="239"/>
      <c r="AX46" s="240">
        <f t="shared" si="5"/>
        <v>0</v>
      </c>
      <c r="AY46" s="238"/>
      <c r="AZ46" s="268"/>
      <c r="BA46" s="267">
        <f t="shared" si="6"/>
        <v>0</v>
      </c>
      <c r="BB46" s="238"/>
      <c r="BC46" s="266"/>
      <c r="BD46" s="267">
        <f t="shared" si="12"/>
        <v>0</v>
      </c>
      <c r="BE46" s="238"/>
      <c r="BF46" s="268"/>
      <c r="BG46" s="327" t="s">
        <v>128</v>
      </c>
      <c r="BH46" s="328"/>
      <c r="BI46" s="329"/>
      <c r="BJ46" s="330" t="s">
        <v>129</v>
      </c>
      <c r="BK46" s="23"/>
      <c r="BL46" s="23"/>
      <c r="BM46" s="23"/>
      <c r="BN46" s="23"/>
      <c r="BO46" s="23"/>
      <c r="BP46" s="23"/>
      <c r="BQ46" s="23"/>
      <c r="BR46" s="23"/>
      <c r="BS46" s="23"/>
      <c r="BT46" s="23"/>
      <c r="BU46" s="23"/>
      <c r="BV46" s="23"/>
      <c r="BW46" s="23"/>
      <c r="BX46" s="23"/>
      <c r="BY46" s="23"/>
      <c r="BZ46" s="23"/>
      <c r="CA46" s="23"/>
      <c r="CB46" s="23"/>
      <c r="CC46" s="23"/>
      <c r="CD46" s="23"/>
      <c r="CE46" s="23"/>
      <c r="CF46" s="23"/>
    </row>
    <row r="47" s="3" customFormat="1" ht="26.25" spans="1:84">
      <c r="A47" s="83" t="s">
        <v>130</v>
      </c>
      <c r="B47" s="84"/>
      <c r="C47" s="91" t="s">
        <v>131</v>
      </c>
      <c r="D47" s="92"/>
      <c r="E47" s="92"/>
      <c r="F47" s="92"/>
      <c r="G47" s="92"/>
      <c r="H47" s="92"/>
      <c r="I47" s="92"/>
      <c r="J47" s="92"/>
      <c r="K47" s="92"/>
      <c r="L47" s="92"/>
      <c r="M47" s="92"/>
      <c r="N47" s="92"/>
      <c r="O47" s="92"/>
      <c r="P47" s="92"/>
      <c r="Q47" s="92"/>
      <c r="R47" s="159"/>
      <c r="S47" s="71"/>
      <c r="T47" s="157"/>
      <c r="U47" s="158">
        <v>7</v>
      </c>
      <c r="V47" s="157"/>
      <c r="W47" s="154">
        <f t="shared" si="3"/>
        <v>108</v>
      </c>
      <c r="X47" s="155"/>
      <c r="Y47" s="205">
        <f t="shared" si="4"/>
        <v>72</v>
      </c>
      <c r="Z47" s="206"/>
      <c r="AA47" s="207">
        <v>36</v>
      </c>
      <c r="AB47" s="74"/>
      <c r="AC47" s="74">
        <v>18</v>
      </c>
      <c r="AD47" s="74"/>
      <c r="AE47" s="74">
        <v>18</v>
      </c>
      <c r="AF47" s="74"/>
      <c r="AG47" s="74"/>
      <c r="AH47" s="134"/>
      <c r="AI47" s="237">
        <f t="shared" si="8"/>
        <v>0</v>
      </c>
      <c r="AJ47" s="238"/>
      <c r="AK47" s="239"/>
      <c r="AL47" s="240">
        <f t="shared" si="7"/>
        <v>0</v>
      </c>
      <c r="AM47" s="238"/>
      <c r="AN47" s="239"/>
      <c r="AO47" s="237">
        <f t="shared" si="9"/>
        <v>0</v>
      </c>
      <c r="AP47" s="238"/>
      <c r="AQ47" s="266"/>
      <c r="AR47" s="267">
        <f t="shared" si="10"/>
        <v>0</v>
      </c>
      <c r="AS47" s="238"/>
      <c r="AT47" s="268"/>
      <c r="AU47" s="237">
        <f t="shared" si="11"/>
        <v>0</v>
      </c>
      <c r="AV47" s="238"/>
      <c r="AW47" s="239"/>
      <c r="AX47" s="240">
        <f t="shared" si="5"/>
        <v>0</v>
      </c>
      <c r="AY47" s="238"/>
      <c r="AZ47" s="268"/>
      <c r="BA47" s="267">
        <f t="shared" si="6"/>
        <v>108</v>
      </c>
      <c r="BB47" s="238">
        <f>Y47</f>
        <v>72</v>
      </c>
      <c r="BC47" s="266">
        <v>3</v>
      </c>
      <c r="BD47" s="267">
        <f t="shared" si="12"/>
        <v>0</v>
      </c>
      <c r="BE47" s="238"/>
      <c r="BF47" s="268"/>
      <c r="BG47" s="327" t="s">
        <v>132</v>
      </c>
      <c r="BH47" s="328"/>
      <c r="BI47" s="329"/>
      <c r="BJ47" s="330" t="s">
        <v>133</v>
      </c>
      <c r="BK47" s="23"/>
      <c r="BL47" s="23"/>
      <c r="BM47" s="23"/>
      <c r="BN47" s="23"/>
      <c r="BO47" s="23"/>
      <c r="BP47" s="23"/>
      <c r="BQ47" s="23"/>
      <c r="BR47" s="23"/>
      <c r="BS47" s="23"/>
      <c r="BT47" s="23"/>
      <c r="BU47" s="23"/>
      <c r="BV47" s="23"/>
      <c r="BW47" s="23"/>
      <c r="BX47" s="23"/>
      <c r="BY47" s="23"/>
      <c r="BZ47" s="23"/>
      <c r="CA47" s="23"/>
      <c r="CB47" s="23"/>
      <c r="CC47" s="23"/>
      <c r="CD47" s="23"/>
      <c r="CE47" s="23"/>
      <c r="CF47" s="23"/>
    </row>
    <row r="48" s="3" customFormat="1" ht="50.1" customHeight="1" spans="1:84">
      <c r="A48" s="83" t="s">
        <v>134</v>
      </c>
      <c r="B48" s="84"/>
      <c r="C48" s="95" t="s">
        <v>135</v>
      </c>
      <c r="D48" s="96"/>
      <c r="E48" s="96"/>
      <c r="F48" s="96"/>
      <c r="G48" s="96"/>
      <c r="H48" s="96"/>
      <c r="I48" s="96"/>
      <c r="J48" s="96"/>
      <c r="K48" s="96"/>
      <c r="L48" s="96"/>
      <c r="M48" s="96"/>
      <c r="N48" s="96"/>
      <c r="O48" s="96"/>
      <c r="P48" s="96"/>
      <c r="Q48" s="96"/>
      <c r="R48" s="170"/>
      <c r="S48" s="71"/>
      <c r="T48" s="157"/>
      <c r="U48" s="158">
        <v>7</v>
      </c>
      <c r="V48" s="157"/>
      <c r="W48" s="154">
        <f t="shared" si="3"/>
        <v>96</v>
      </c>
      <c r="X48" s="155"/>
      <c r="Y48" s="205">
        <f t="shared" si="4"/>
        <v>36</v>
      </c>
      <c r="Z48" s="206"/>
      <c r="AA48" s="207">
        <v>18</v>
      </c>
      <c r="AB48" s="74"/>
      <c r="AC48" s="74"/>
      <c r="AD48" s="74"/>
      <c r="AE48" s="74">
        <v>18</v>
      </c>
      <c r="AF48" s="74"/>
      <c r="AG48" s="74"/>
      <c r="AH48" s="134"/>
      <c r="AI48" s="237">
        <f t="shared" si="8"/>
        <v>0</v>
      </c>
      <c r="AJ48" s="238"/>
      <c r="AK48" s="239"/>
      <c r="AL48" s="240">
        <f t="shared" si="7"/>
        <v>0</v>
      </c>
      <c r="AM48" s="238"/>
      <c r="AN48" s="239"/>
      <c r="AO48" s="237">
        <f t="shared" si="9"/>
        <v>0</v>
      </c>
      <c r="AP48" s="238"/>
      <c r="AQ48" s="266"/>
      <c r="AR48" s="267">
        <f t="shared" si="10"/>
        <v>0</v>
      </c>
      <c r="AS48" s="238"/>
      <c r="AT48" s="268"/>
      <c r="AU48" s="237">
        <f t="shared" si="11"/>
        <v>0</v>
      </c>
      <c r="AV48" s="238"/>
      <c r="AW48" s="239"/>
      <c r="AX48" s="240">
        <f t="shared" si="5"/>
        <v>0</v>
      </c>
      <c r="AY48" s="238"/>
      <c r="AZ48" s="268"/>
      <c r="BA48" s="267">
        <f>BC48*32</f>
        <v>96</v>
      </c>
      <c r="BB48" s="238">
        <f>Y48</f>
        <v>36</v>
      </c>
      <c r="BC48" s="266">
        <v>3</v>
      </c>
      <c r="BD48" s="267">
        <f t="shared" si="12"/>
        <v>0</v>
      </c>
      <c r="BE48" s="238"/>
      <c r="BF48" s="268"/>
      <c r="BG48" s="327" t="s">
        <v>136</v>
      </c>
      <c r="BH48" s="328"/>
      <c r="BI48" s="329"/>
      <c r="BJ48" s="330" t="s">
        <v>137</v>
      </c>
      <c r="BK48" s="23"/>
      <c r="BL48" s="23"/>
      <c r="BM48" s="23"/>
      <c r="BN48" s="23"/>
      <c r="BO48" s="23"/>
      <c r="BP48" s="23"/>
      <c r="BQ48" s="23"/>
      <c r="BR48" s="23"/>
      <c r="BS48" s="23"/>
      <c r="BT48" s="23"/>
      <c r="BU48" s="23"/>
      <c r="BV48" s="23"/>
      <c r="BW48" s="23"/>
      <c r="BX48" s="23"/>
      <c r="BY48" s="23"/>
      <c r="BZ48" s="23"/>
      <c r="CA48" s="23"/>
      <c r="CB48" s="23"/>
      <c r="CC48" s="23"/>
      <c r="CD48" s="23"/>
      <c r="CE48" s="23"/>
      <c r="CF48" s="23"/>
    </row>
    <row r="49" s="7" customFormat="1" ht="50.1" customHeight="1" spans="1:84">
      <c r="A49" s="83" t="s">
        <v>138</v>
      </c>
      <c r="B49" s="84"/>
      <c r="C49" s="91" t="s">
        <v>139</v>
      </c>
      <c r="D49" s="92"/>
      <c r="E49" s="92"/>
      <c r="F49" s="92"/>
      <c r="G49" s="92"/>
      <c r="H49" s="92"/>
      <c r="I49" s="92"/>
      <c r="J49" s="92"/>
      <c r="K49" s="92"/>
      <c r="L49" s="92"/>
      <c r="M49" s="92"/>
      <c r="N49" s="92"/>
      <c r="O49" s="92"/>
      <c r="P49" s="92"/>
      <c r="Q49" s="92"/>
      <c r="R49" s="159"/>
      <c r="S49" s="171"/>
      <c r="T49" s="172"/>
      <c r="U49" s="164"/>
      <c r="V49" s="163"/>
      <c r="W49" s="165">
        <f t="shared" si="3"/>
        <v>0</v>
      </c>
      <c r="X49" s="166"/>
      <c r="Y49" s="208">
        <f t="shared" si="4"/>
        <v>0</v>
      </c>
      <c r="Z49" s="209"/>
      <c r="AA49" s="210"/>
      <c r="AB49" s="211"/>
      <c r="AC49" s="211"/>
      <c r="AD49" s="211"/>
      <c r="AE49" s="211"/>
      <c r="AF49" s="211"/>
      <c r="AG49" s="211"/>
      <c r="AH49" s="241"/>
      <c r="AI49" s="242">
        <f t="shared" si="8"/>
        <v>0</v>
      </c>
      <c r="AJ49" s="243"/>
      <c r="AK49" s="244"/>
      <c r="AL49" s="240">
        <f t="shared" si="7"/>
        <v>0</v>
      </c>
      <c r="AM49" s="243"/>
      <c r="AN49" s="244"/>
      <c r="AO49" s="242">
        <f t="shared" si="9"/>
        <v>0</v>
      </c>
      <c r="AP49" s="243"/>
      <c r="AQ49" s="269"/>
      <c r="AR49" s="267">
        <f t="shared" si="10"/>
        <v>0</v>
      </c>
      <c r="AS49" s="243"/>
      <c r="AT49" s="270"/>
      <c r="AU49" s="242">
        <f t="shared" si="11"/>
        <v>0</v>
      </c>
      <c r="AV49" s="243"/>
      <c r="AW49" s="244"/>
      <c r="AX49" s="296">
        <f t="shared" si="5"/>
        <v>0</v>
      </c>
      <c r="AY49" s="243"/>
      <c r="AZ49" s="270"/>
      <c r="BA49" s="297">
        <f t="shared" si="6"/>
        <v>0</v>
      </c>
      <c r="BB49" s="243"/>
      <c r="BC49" s="269"/>
      <c r="BD49" s="297">
        <f t="shared" si="12"/>
        <v>0</v>
      </c>
      <c r="BE49" s="243"/>
      <c r="BF49" s="270"/>
      <c r="BG49" s="332"/>
      <c r="BH49" s="333"/>
      <c r="BI49" s="334"/>
      <c r="BJ49" s="331"/>
      <c r="BK49" s="10"/>
      <c r="BL49" s="10"/>
      <c r="BM49" s="10"/>
      <c r="BN49" s="10"/>
      <c r="BO49" s="10"/>
      <c r="BP49" s="10"/>
      <c r="BQ49" s="10"/>
      <c r="BR49" s="10"/>
      <c r="BS49" s="10"/>
      <c r="BT49" s="10"/>
      <c r="BU49" s="10"/>
      <c r="BV49" s="10"/>
      <c r="BW49" s="10"/>
      <c r="BX49" s="10"/>
      <c r="BY49" s="10"/>
      <c r="BZ49" s="10"/>
      <c r="CA49" s="10"/>
      <c r="CB49" s="10"/>
      <c r="CC49" s="10"/>
      <c r="CD49" s="10"/>
      <c r="CE49" s="10"/>
      <c r="CF49" s="10"/>
    </row>
    <row r="50" ht="25.5" spans="1:62">
      <c r="A50" s="87" t="s">
        <v>140</v>
      </c>
      <c r="B50" s="88"/>
      <c r="C50" s="97" t="s">
        <v>141</v>
      </c>
      <c r="D50" s="98"/>
      <c r="E50" s="98"/>
      <c r="F50" s="98"/>
      <c r="G50" s="98"/>
      <c r="H50" s="98"/>
      <c r="I50" s="98"/>
      <c r="J50" s="98"/>
      <c r="K50" s="98"/>
      <c r="L50" s="98"/>
      <c r="M50" s="98"/>
      <c r="N50" s="98"/>
      <c r="O50" s="98"/>
      <c r="P50" s="98"/>
      <c r="Q50" s="98"/>
      <c r="R50" s="173"/>
      <c r="S50" s="71">
        <v>1</v>
      </c>
      <c r="T50" s="157"/>
      <c r="U50" s="158"/>
      <c r="V50" s="157"/>
      <c r="W50" s="154">
        <f t="shared" si="3"/>
        <v>108</v>
      </c>
      <c r="X50" s="155"/>
      <c r="Y50" s="205">
        <f t="shared" si="4"/>
        <v>72</v>
      </c>
      <c r="Z50" s="206"/>
      <c r="AA50" s="207">
        <v>36</v>
      </c>
      <c r="AB50" s="74"/>
      <c r="AC50" s="74">
        <v>36</v>
      </c>
      <c r="AD50" s="74"/>
      <c r="AE50" s="74"/>
      <c r="AF50" s="74"/>
      <c r="AG50" s="74"/>
      <c r="AH50" s="134"/>
      <c r="AI50" s="237">
        <f t="shared" si="8"/>
        <v>108</v>
      </c>
      <c r="AJ50" s="238">
        <f>Y50</f>
        <v>72</v>
      </c>
      <c r="AK50" s="239">
        <v>3</v>
      </c>
      <c r="AL50" s="240">
        <f t="shared" si="7"/>
        <v>0</v>
      </c>
      <c r="AM50" s="238"/>
      <c r="AN50" s="239"/>
      <c r="AO50" s="237">
        <f t="shared" si="9"/>
        <v>0</v>
      </c>
      <c r="AP50" s="238"/>
      <c r="AQ50" s="266"/>
      <c r="AR50" s="267">
        <f t="shared" si="10"/>
        <v>0</v>
      </c>
      <c r="AS50" s="238"/>
      <c r="AT50" s="268"/>
      <c r="AU50" s="237">
        <f t="shared" si="11"/>
        <v>0</v>
      </c>
      <c r="AV50" s="238"/>
      <c r="AW50" s="239"/>
      <c r="AX50" s="240">
        <f t="shared" si="5"/>
        <v>0</v>
      </c>
      <c r="AY50" s="238"/>
      <c r="AZ50" s="268"/>
      <c r="BA50" s="267">
        <f t="shared" si="6"/>
        <v>0</v>
      </c>
      <c r="BB50" s="238"/>
      <c r="BC50" s="266"/>
      <c r="BD50" s="267">
        <f t="shared" si="12"/>
        <v>0</v>
      </c>
      <c r="BE50" s="238"/>
      <c r="BF50" s="268"/>
      <c r="BG50" s="327" t="s">
        <v>142</v>
      </c>
      <c r="BH50" s="328"/>
      <c r="BI50" s="329"/>
      <c r="BJ50" s="330" t="s">
        <v>119</v>
      </c>
    </row>
    <row r="51" s="3" customFormat="1" ht="48" customHeight="1" spans="1:84">
      <c r="A51" s="87" t="s">
        <v>143</v>
      </c>
      <c r="B51" s="88"/>
      <c r="C51" s="99" t="s">
        <v>144</v>
      </c>
      <c r="D51" s="100"/>
      <c r="E51" s="100"/>
      <c r="F51" s="100"/>
      <c r="G51" s="100"/>
      <c r="H51" s="100"/>
      <c r="I51" s="100"/>
      <c r="J51" s="100"/>
      <c r="K51" s="100"/>
      <c r="L51" s="100"/>
      <c r="M51" s="100"/>
      <c r="N51" s="100"/>
      <c r="O51" s="100"/>
      <c r="P51" s="100"/>
      <c r="Q51" s="100"/>
      <c r="R51" s="174"/>
      <c r="S51" s="175">
        <v>1</v>
      </c>
      <c r="T51" s="176">
        <v>2</v>
      </c>
      <c r="U51" s="158"/>
      <c r="V51" s="157"/>
      <c r="W51" s="154">
        <f t="shared" si="3"/>
        <v>216</v>
      </c>
      <c r="X51" s="155"/>
      <c r="Y51" s="205">
        <f t="shared" si="4"/>
        <v>136</v>
      </c>
      <c r="Z51" s="206"/>
      <c r="AA51" s="207">
        <v>68</v>
      </c>
      <c r="AB51" s="74"/>
      <c r="AC51" s="74">
        <v>68</v>
      </c>
      <c r="AD51" s="74"/>
      <c r="AE51" s="74"/>
      <c r="AF51" s="74"/>
      <c r="AG51" s="74"/>
      <c r="AH51" s="134"/>
      <c r="AI51" s="237">
        <f t="shared" si="8"/>
        <v>108</v>
      </c>
      <c r="AJ51" s="238">
        <v>72</v>
      </c>
      <c r="AK51" s="239">
        <v>3</v>
      </c>
      <c r="AL51" s="240">
        <f t="shared" si="7"/>
        <v>108</v>
      </c>
      <c r="AM51" s="238">
        <v>64</v>
      </c>
      <c r="AN51" s="239">
        <v>3</v>
      </c>
      <c r="AO51" s="237">
        <f t="shared" si="9"/>
        <v>0</v>
      </c>
      <c r="AP51" s="238"/>
      <c r="AQ51" s="266"/>
      <c r="AR51" s="267">
        <f t="shared" si="10"/>
        <v>0</v>
      </c>
      <c r="AS51" s="238"/>
      <c r="AT51" s="268"/>
      <c r="AU51" s="237">
        <f t="shared" si="11"/>
        <v>0</v>
      </c>
      <c r="AV51" s="238"/>
      <c r="AW51" s="239"/>
      <c r="AX51" s="240">
        <f t="shared" si="5"/>
        <v>0</v>
      </c>
      <c r="AY51" s="238"/>
      <c r="AZ51" s="268"/>
      <c r="BA51" s="267">
        <f t="shared" si="6"/>
        <v>0</v>
      </c>
      <c r="BB51" s="238"/>
      <c r="BC51" s="266"/>
      <c r="BD51" s="267">
        <f t="shared" si="12"/>
        <v>0</v>
      </c>
      <c r="BE51" s="238"/>
      <c r="BF51" s="268"/>
      <c r="BG51" s="327" t="s">
        <v>145</v>
      </c>
      <c r="BH51" s="328"/>
      <c r="BI51" s="329"/>
      <c r="BJ51" s="335" t="s">
        <v>119</v>
      </c>
      <c r="BK51" s="23"/>
      <c r="BL51" s="23"/>
      <c r="BM51" s="23"/>
      <c r="BN51" s="23"/>
      <c r="BO51" s="23"/>
      <c r="BP51" s="23"/>
      <c r="BQ51" s="23"/>
      <c r="BR51" s="23"/>
      <c r="BS51" s="23"/>
      <c r="BT51" s="23"/>
      <c r="BU51" s="23"/>
      <c r="BV51" s="23"/>
      <c r="BW51" s="23"/>
      <c r="BX51" s="23"/>
      <c r="BY51" s="23"/>
      <c r="BZ51" s="23"/>
      <c r="CA51" s="23"/>
      <c r="CB51" s="23"/>
      <c r="CC51" s="23"/>
      <c r="CD51" s="23"/>
      <c r="CE51" s="23"/>
      <c r="CF51" s="23"/>
    </row>
    <row r="52" s="3" customFormat="1" ht="25.5" spans="1:84">
      <c r="A52" s="87" t="s">
        <v>146</v>
      </c>
      <c r="B52" s="88"/>
      <c r="C52" s="99" t="s">
        <v>147</v>
      </c>
      <c r="D52" s="100"/>
      <c r="E52" s="100"/>
      <c r="F52" s="100"/>
      <c r="G52" s="100"/>
      <c r="H52" s="100"/>
      <c r="I52" s="100"/>
      <c r="J52" s="100"/>
      <c r="K52" s="100"/>
      <c r="L52" s="100"/>
      <c r="M52" s="100"/>
      <c r="N52" s="100"/>
      <c r="O52" s="100"/>
      <c r="P52" s="100"/>
      <c r="Q52" s="100"/>
      <c r="R52" s="174"/>
      <c r="S52" s="167">
        <v>3</v>
      </c>
      <c r="T52" s="161"/>
      <c r="U52" s="158">
        <v>2</v>
      </c>
      <c r="V52" s="157"/>
      <c r="W52" s="154">
        <f t="shared" si="3"/>
        <v>204</v>
      </c>
      <c r="X52" s="155"/>
      <c r="Y52" s="205">
        <f t="shared" si="4"/>
        <v>104</v>
      </c>
      <c r="Z52" s="206"/>
      <c r="AA52" s="207">
        <v>52</v>
      </c>
      <c r="AB52" s="74"/>
      <c r="AC52" s="74">
        <v>52</v>
      </c>
      <c r="AD52" s="74"/>
      <c r="AE52" s="74"/>
      <c r="AF52" s="74"/>
      <c r="AG52" s="74"/>
      <c r="AH52" s="134"/>
      <c r="AI52" s="237">
        <f t="shared" si="8"/>
        <v>0</v>
      </c>
      <c r="AJ52" s="238"/>
      <c r="AK52" s="239"/>
      <c r="AL52" s="240">
        <f>AN52*32</f>
        <v>96</v>
      </c>
      <c r="AM52" s="238">
        <v>32</v>
      </c>
      <c r="AN52" s="239">
        <v>3</v>
      </c>
      <c r="AO52" s="237">
        <f t="shared" si="9"/>
        <v>108</v>
      </c>
      <c r="AP52" s="238">
        <v>72</v>
      </c>
      <c r="AQ52" s="266">
        <v>3</v>
      </c>
      <c r="AR52" s="267">
        <f t="shared" si="10"/>
        <v>0</v>
      </c>
      <c r="AS52" s="238"/>
      <c r="AT52" s="268"/>
      <c r="AU52" s="237">
        <f t="shared" si="11"/>
        <v>0</v>
      </c>
      <c r="AV52" s="238"/>
      <c r="AW52" s="239"/>
      <c r="AX52" s="240">
        <f t="shared" si="5"/>
        <v>0</v>
      </c>
      <c r="AY52" s="238"/>
      <c r="AZ52" s="268"/>
      <c r="BA52" s="267">
        <f t="shared" si="6"/>
        <v>0</v>
      </c>
      <c r="BB52" s="238"/>
      <c r="BC52" s="266"/>
      <c r="BD52" s="267">
        <f t="shared" si="12"/>
        <v>0</v>
      </c>
      <c r="BE52" s="238"/>
      <c r="BF52" s="268"/>
      <c r="BG52" s="327" t="s">
        <v>148</v>
      </c>
      <c r="BH52" s="328"/>
      <c r="BI52" s="329"/>
      <c r="BJ52" s="330" t="s">
        <v>119</v>
      </c>
      <c r="BK52" s="23"/>
      <c r="BL52" s="23"/>
      <c r="BM52" s="23"/>
      <c r="BN52" s="23"/>
      <c r="BO52" s="23"/>
      <c r="BP52" s="23"/>
      <c r="BQ52" s="23"/>
      <c r="BR52" s="23"/>
      <c r="BS52" s="23"/>
      <c r="BT52" s="23"/>
      <c r="BU52" s="23"/>
      <c r="BV52" s="23"/>
      <c r="BW52" s="23"/>
      <c r="BX52" s="23"/>
      <c r="BY52" s="23"/>
      <c r="BZ52" s="23"/>
      <c r="CA52" s="23"/>
      <c r="CB52" s="23"/>
      <c r="CC52" s="23"/>
      <c r="CD52" s="23"/>
      <c r="CE52" s="23"/>
      <c r="CF52" s="23"/>
    </row>
    <row r="53" s="3" customFormat="1" ht="25.5" spans="1:84">
      <c r="A53" s="87" t="s">
        <v>149</v>
      </c>
      <c r="B53" s="88"/>
      <c r="C53" s="99" t="s">
        <v>150</v>
      </c>
      <c r="D53" s="100"/>
      <c r="E53" s="100"/>
      <c r="F53" s="100"/>
      <c r="G53" s="100"/>
      <c r="H53" s="100"/>
      <c r="I53" s="100"/>
      <c r="J53" s="100"/>
      <c r="K53" s="100"/>
      <c r="L53" s="100"/>
      <c r="M53" s="100"/>
      <c r="N53" s="100"/>
      <c r="O53" s="100"/>
      <c r="P53" s="100"/>
      <c r="Q53" s="100"/>
      <c r="R53" s="174"/>
      <c r="S53" s="71">
        <v>3</v>
      </c>
      <c r="T53" s="157"/>
      <c r="U53" s="158">
        <v>2</v>
      </c>
      <c r="V53" s="157"/>
      <c r="W53" s="154">
        <f t="shared" si="3"/>
        <v>324</v>
      </c>
      <c r="X53" s="155"/>
      <c r="Y53" s="205">
        <f t="shared" si="4"/>
        <v>154</v>
      </c>
      <c r="Z53" s="206"/>
      <c r="AA53" s="207">
        <v>68</v>
      </c>
      <c r="AB53" s="74"/>
      <c r="AC53" s="74">
        <v>86</v>
      </c>
      <c r="AD53" s="74"/>
      <c r="AE53" s="74"/>
      <c r="AF53" s="74"/>
      <c r="AG53" s="74"/>
      <c r="AH53" s="134"/>
      <c r="AI53" s="237">
        <f t="shared" si="8"/>
        <v>0</v>
      </c>
      <c r="AJ53" s="238"/>
      <c r="AK53" s="239"/>
      <c r="AL53" s="240">
        <f>AN53*36</f>
        <v>108</v>
      </c>
      <c r="AM53" s="238">
        <v>64</v>
      </c>
      <c r="AN53" s="239">
        <v>3</v>
      </c>
      <c r="AO53" s="237">
        <f t="shared" si="9"/>
        <v>216</v>
      </c>
      <c r="AP53" s="238">
        <v>90</v>
      </c>
      <c r="AQ53" s="266">
        <v>6</v>
      </c>
      <c r="AR53" s="267">
        <f t="shared" si="10"/>
        <v>0</v>
      </c>
      <c r="AS53" s="238"/>
      <c r="AT53" s="268"/>
      <c r="AU53" s="237">
        <f t="shared" si="11"/>
        <v>0</v>
      </c>
      <c r="AV53" s="238"/>
      <c r="AW53" s="239"/>
      <c r="AX53" s="240">
        <f t="shared" si="5"/>
        <v>0</v>
      </c>
      <c r="AY53" s="238"/>
      <c r="AZ53" s="268"/>
      <c r="BA53" s="267">
        <f t="shared" si="6"/>
        <v>0</v>
      </c>
      <c r="BB53" s="238"/>
      <c r="BC53" s="266"/>
      <c r="BD53" s="267">
        <f t="shared" si="12"/>
        <v>0</v>
      </c>
      <c r="BE53" s="238"/>
      <c r="BF53" s="268"/>
      <c r="BG53" s="327" t="s">
        <v>151</v>
      </c>
      <c r="BH53" s="328"/>
      <c r="BI53" s="329"/>
      <c r="BJ53" s="330" t="s">
        <v>119</v>
      </c>
      <c r="BK53" s="23"/>
      <c r="BL53" s="23"/>
      <c r="BM53" s="23"/>
      <c r="BN53" s="23"/>
      <c r="BO53" s="23"/>
      <c r="BP53" s="23"/>
      <c r="BQ53" s="23"/>
      <c r="BR53" s="23"/>
      <c r="BS53" s="23"/>
      <c r="BT53" s="23"/>
      <c r="BU53" s="23"/>
      <c r="BV53" s="23"/>
      <c r="BW53" s="23"/>
      <c r="BX53" s="23"/>
      <c r="BY53" s="23"/>
      <c r="BZ53" s="23"/>
      <c r="CA53" s="23"/>
      <c r="CB53" s="23"/>
      <c r="CC53" s="23"/>
      <c r="CD53" s="23"/>
      <c r="CE53" s="23"/>
      <c r="CF53" s="23"/>
    </row>
    <row r="54" s="3" customFormat="1" ht="50.1" customHeight="1" spans="1:84">
      <c r="A54" s="87" t="s">
        <v>152</v>
      </c>
      <c r="B54" s="88"/>
      <c r="C54" s="101" t="s">
        <v>153</v>
      </c>
      <c r="D54" s="102"/>
      <c r="E54" s="102"/>
      <c r="F54" s="102"/>
      <c r="G54" s="102"/>
      <c r="H54" s="102"/>
      <c r="I54" s="102"/>
      <c r="J54" s="102"/>
      <c r="K54" s="102"/>
      <c r="L54" s="102"/>
      <c r="M54" s="102"/>
      <c r="N54" s="102"/>
      <c r="O54" s="102"/>
      <c r="P54" s="102"/>
      <c r="Q54" s="102"/>
      <c r="R54" s="177"/>
      <c r="S54" s="71"/>
      <c r="T54" s="157"/>
      <c r="U54" s="158"/>
      <c r="V54" s="157"/>
      <c r="W54" s="154">
        <f t="shared" si="3"/>
        <v>60</v>
      </c>
      <c r="X54" s="155"/>
      <c r="Y54" s="205">
        <f t="shared" si="4"/>
        <v>0</v>
      </c>
      <c r="Z54" s="206"/>
      <c r="AA54" s="207"/>
      <c r="AB54" s="74"/>
      <c r="AC54" s="74"/>
      <c r="AD54" s="74"/>
      <c r="AE54" s="74"/>
      <c r="AF54" s="74"/>
      <c r="AG54" s="74"/>
      <c r="AH54" s="134"/>
      <c r="AI54" s="237">
        <f t="shared" si="8"/>
        <v>0</v>
      </c>
      <c r="AJ54" s="238"/>
      <c r="AK54" s="239"/>
      <c r="AL54" s="240">
        <f t="shared" si="7"/>
        <v>0</v>
      </c>
      <c r="AM54" s="238"/>
      <c r="AN54" s="239"/>
      <c r="AO54" s="237">
        <v>60</v>
      </c>
      <c r="AP54" s="238"/>
      <c r="AQ54" s="266">
        <v>2</v>
      </c>
      <c r="AR54" s="267">
        <f t="shared" si="10"/>
        <v>0</v>
      </c>
      <c r="AS54" s="238"/>
      <c r="AT54" s="268"/>
      <c r="AU54" s="237">
        <f t="shared" si="11"/>
        <v>0</v>
      </c>
      <c r="AV54" s="238"/>
      <c r="AW54" s="239"/>
      <c r="AX54" s="240">
        <f t="shared" si="5"/>
        <v>0</v>
      </c>
      <c r="AY54" s="238"/>
      <c r="AZ54" s="268"/>
      <c r="BA54" s="267">
        <f t="shared" si="6"/>
        <v>0</v>
      </c>
      <c r="BB54" s="238"/>
      <c r="BC54" s="266"/>
      <c r="BD54" s="267">
        <f t="shared" si="12"/>
        <v>0</v>
      </c>
      <c r="BE54" s="238"/>
      <c r="BF54" s="268"/>
      <c r="BG54" s="327" t="s">
        <v>154</v>
      </c>
      <c r="BH54" s="328"/>
      <c r="BI54" s="329"/>
      <c r="BJ54" s="330"/>
      <c r="BK54" s="23"/>
      <c r="BL54" s="23"/>
      <c r="BM54" s="23"/>
      <c r="BN54" s="23"/>
      <c r="BO54" s="23"/>
      <c r="BP54" s="23"/>
      <c r="BQ54" s="23"/>
      <c r="BR54" s="23"/>
      <c r="BS54" s="23"/>
      <c r="BT54" s="23"/>
      <c r="BU54" s="23"/>
      <c r="BV54" s="23"/>
      <c r="BW54" s="23"/>
      <c r="BX54" s="23"/>
      <c r="BY54" s="23"/>
      <c r="BZ54" s="23"/>
      <c r="CA54" s="23"/>
      <c r="CB54" s="23"/>
      <c r="CC54" s="23"/>
      <c r="CD54" s="23"/>
      <c r="CE54" s="23"/>
      <c r="CF54" s="23"/>
    </row>
    <row r="55" s="7" customFormat="1" ht="26.25" spans="1:84">
      <c r="A55" s="83" t="s">
        <v>155</v>
      </c>
      <c r="B55" s="84"/>
      <c r="C55" s="91" t="s">
        <v>156</v>
      </c>
      <c r="D55" s="92"/>
      <c r="E55" s="92"/>
      <c r="F55" s="92"/>
      <c r="G55" s="92"/>
      <c r="H55" s="92"/>
      <c r="I55" s="92"/>
      <c r="J55" s="92"/>
      <c r="K55" s="92"/>
      <c r="L55" s="92"/>
      <c r="M55" s="92"/>
      <c r="N55" s="92"/>
      <c r="O55" s="92"/>
      <c r="P55" s="92"/>
      <c r="Q55" s="92"/>
      <c r="R55" s="159"/>
      <c r="S55" s="162"/>
      <c r="T55" s="163"/>
      <c r="U55" s="164"/>
      <c r="V55" s="163"/>
      <c r="W55" s="165">
        <f t="shared" si="3"/>
        <v>0</v>
      </c>
      <c r="X55" s="166"/>
      <c r="Y55" s="208">
        <f t="shared" si="4"/>
        <v>0</v>
      </c>
      <c r="Z55" s="209"/>
      <c r="AA55" s="210"/>
      <c r="AB55" s="211"/>
      <c r="AC55" s="211"/>
      <c r="AD55" s="211"/>
      <c r="AE55" s="211"/>
      <c r="AF55" s="211"/>
      <c r="AG55" s="211"/>
      <c r="AH55" s="241"/>
      <c r="AI55" s="242">
        <f t="shared" si="8"/>
        <v>0</v>
      </c>
      <c r="AJ55" s="243"/>
      <c r="AK55" s="244"/>
      <c r="AL55" s="240">
        <f t="shared" si="7"/>
        <v>0</v>
      </c>
      <c r="AM55" s="243"/>
      <c r="AN55" s="244"/>
      <c r="AO55" s="242">
        <f t="shared" si="9"/>
        <v>0</v>
      </c>
      <c r="AP55" s="243"/>
      <c r="AQ55" s="269"/>
      <c r="AR55" s="267">
        <f t="shared" si="10"/>
        <v>0</v>
      </c>
      <c r="AS55" s="243"/>
      <c r="AT55" s="270"/>
      <c r="AU55" s="242">
        <f t="shared" si="11"/>
        <v>0</v>
      </c>
      <c r="AV55" s="243"/>
      <c r="AW55" s="244"/>
      <c r="AX55" s="296">
        <f t="shared" si="5"/>
        <v>0</v>
      </c>
      <c r="AY55" s="243"/>
      <c r="AZ55" s="270"/>
      <c r="BA55" s="297">
        <f t="shared" si="6"/>
        <v>0</v>
      </c>
      <c r="BB55" s="243"/>
      <c r="BC55" s="269"/>
      <c r="BD55" s="297">
        <f t="shared" si="12"/>
        <v>0</v>
      </c>
      <c r="BE55" s="243"/>
      <c r="BF55" s="270"/>
      <c r="BG55" s="332"/>
      <c r="BH55" s="333"/>
      <c r="BI55" s="334"/>
      <c r="BJ55" s="331"/>
      <c r="BK55" s="10"/>
      <c r="BL55" s="10"/>
      <c r="BM55" s="10"/>
      <c r="BN55" s="10"/>
      <c r="BO55" s="10"/>
      <c r="BP55" s="10"/>
      <c r="BQ55" s="10"/>
      <c r="BR55" s="10"/>
      <c r="BS55" s="10"/>
      <c r="BT55" s="10"/>
      <c r="BU55" s="10"/>
      <c r="BV55" s="10"/>
      <c r="BW55" s="10"/>
      <c r="BX55" s="10"/>
      <c r="BY55" s="10"/>
      <c r="BZ55" s="10"/>
      <c r="CA55" s="10"/>
      <c r="CB55" s="10"/>
      <c r="CC55" s="10"/>
      <c r="CD55" s="10"/>
      <c r="CE55" s="10"/>
      <c r="CF55" s="10"/>
    </row>
    <row r="56" s="3" customFormat="1" ht="25.5" spans="1:84">
      <c r="A56" s="87" t="s">
        <v>157</v>
      </c>
      <c r="B56" s="88"/>
      <c r="C56" s="89" t="s">
        <v>158</v>
      </c>
      <c r="D56" s="90"/>
      <c r="E56" s="90"/>
      <c r="F56" s="90"/>
      <c r="G56" s="90"/>
      <c r="H56" s="90"/>
      <c r="I56" s="90"/>
      <c r="J56" s="90"/>
      <c r="K56" s="90"/>
      <c r="L56" s="90"/>
      <c r="M56" s="90"/>
      <c r="N56" s="90"/>
      <c r="O56" s="90"/>
      <c r="P56" s="90"/>
      <c r="Q56" s="90"/>
      <c r="R56" s="156"/>
      <c r="S56" s="71">
        <v>3</v>
      </c>
      <c r="T56" s="157"/>
      <c r="U56" s="158">
        <v>2</v>
      </c>
      <c r="V56" s="157"/>
      <c r="W56" s="154">
        <f t="shared" si="3"/>
        <v>204</v>
      </c>
      <c r="X56" s="155"/>
      <c r="Y56" s="205">
        <f t="shared" si="4"/>
        <v>104</v>
      </c>
      <c r="Z56" s="206"/>
      <c r="AA56" s="207">
        <v>52</v>
      </c>
      <c r="AB56" s="74"/>
      <c r="AC56" s="74">
        <v>52</v>
      </c>
      <c r="AD56" s="74"/>
      <c r="AE56" s="74"/>
      <c r="AF56" s="74"/>
      <c r="AG56" s="74"/>
      <c r="AH56" s="134"/>
      <c r="AI56" s="237">
        <f t="shared" si="8"/>
        <v>0</v>
      </c>
      <c r="AJ56" s="238"/>
      <c r="AK56" s="239"/>
      <c r="AL56" s="240">
        <f>AN56*32</f>
        <v>96</v>
      </c>
      <c r="AM56" s="238">
        <v>32</v>
      </c>
      <c r="AN56" s="239">
        <v>3</v>
      </c>
      <c r="AO56" s="237">
        <f t="shared" si="9"/>
        <v>108</v>
      </c>
      <c r="AP56" s="238">
        <v>72</v>
      </c>
      <c r="AQ56" s="266">
        <v>3</v>
      </c>
      <c r="AR56" s="267">
        <f t="shared" si="10"/>
        <v>0</v>
      </c>
      <c r="AS56" s="238"/>
      <c r="AT56" s="268"/>
      <c r="AU56" s="237">
        <f t="shared" si="11"/>
        <v>0</v>
      </c>
      <c r="AV56" s="238"/>
      <c r="AW56" s="239"/>
      <c r="AX56" s="240">
        <f t="shared" si="5"/>
        <v>0</v>
      </c>
      <c r="AY56" s="238"/>
      <c r="AZ56" s="268"/>
      <c r="BA56" s="267">
        <f t="shared" si="6"/>
        <v>0</v>
      </c>
      <c r="BB56" s="238"/>
      <c r="BC56" s="266"/>
      <c r="BD56" s="267">
        <f t="shared" si="12"/>
        <v>0</v>
      </c>
      <c r="BE56" s="238"/>
      <c r="BF56" s="268"/>
      <c r="BG56" s="327" t="s">
        <v>159</v>
      </c>
      <c r="BH56" s="328"/>
      <c r="BI56" s="329"/>
      <c r="BJ56" s="330" t="s">
        <v>160</v>
      </c>
      <c r="BK56" s="23"/>
      <c r="BL56" s="23"/>
      <c r="BM56" s="23"/>
      <c r="BN56" s="23"/>
      <c r="BO56" s="23"/>
      <c r="BP56" s="23"/>
      <c r="BQ56" s="23"/>
      <c r="BR56" s="23"/>
      <c r="BS56" s="23"/>
      <c r="BT56" s="23"/>
      <c r="BU56" s="23"/>
      <c r="BV56" s="23"/>
      <c r="BW56" s="23"/>
      <c r="BX56" s="23"/>
      <c r="BY56" s="23"/>
      <c r="BZ56" s="23"/>
      <c r="CA56" s="23"/>
      <c r="CB56" s="23"/>
      <c r="CC56" s="23"/>
      <c r="CD56" s="23"/>
      <c r="CE56" s="23"/>
      <c r="CF56" s="23"/>
    </row>
    <row r="57" s="3" customFormat="1" ht="25.5" spans="1:84">
      <c r="A57" s="87" t="s">
        <v>161</v>
      </c>
      <c r="B57" s="88"/>
      <c r="C57" s="89" t="s">
        <v>162</v>
      </c>
      <c r="D57" s="90"/>
      <c r="E57" s="90"/>
      <c r="F57" s="90"/>
      <c r="G57" s="90"/>
      <c r="H57" s="90"/>
      <c r="I57" s="90"/>
      <c r="J57" s="90"/>
      <c r="K57" s="90"/>
      <c r="L57" s="90"/>
      <c r="M57" s="90"/>
      <c r="N57" s="90"/>
      <c r="O57" s="90"/>
      <c r="P57" s="90"/>
      <c r="Q57" s="90"/>
      <c r="R57" s="156"/>
      <c r="S57" s="71">
        <v>5</v>
      </c>
      <c r="T57" s="157"/>
      <c r="U57" s="158"/>
      <c r="V57" s="157"/>
      <c r="W57" s="154">
        <f t="shared" si="3"/>
        <v>108</v>
      </c>
      <c r="X57" s="155"/>
      <c r="Y57" s="205">
        <f t="shared" si="4"/>
        <v>54</v>
      </c>
      <c r="Z57" s="206"/>
      <c r="AA57" s="207">
        <v>18</v>
      </c>
      <c r="AB57" s="74"/>
      <c r="AC57" s="74">
        <v>36</v>
      </c>
      <c r="AD57" s="74"/>
      <c r="AE57" s="74"/>
      <c r="AF57" s="74"/>
      <c r="AG57" s="74"/>
      <c r="AH57" s="134"/>
      <c r="AI57" s="237">
        <f t="shared" si="8"/>
        <v>0</v>
      </c>
      <c r="AJ57" s="238"/>
      <c r="AK57" s="239"/>
      <c r="AL57" s="240">
        <f t="shared" si="7"/>
        <v>0</v>
      </c>
      <c r="AM57" s="238"/>
      <c r="AN57" s="239"/>
      <c r="AO57" s="237">
        <f t="shared" si="9"/>
        <v>0</v>
      </c>
      <c r="AP57" s="238"/>
      <c r="AQ57" s="266"/>
      <c r="AR57" s="267">
        <f t="shared" si="10"/>
        <v>0</v>
      </c>
      <c r="AS57" s="238"/>
      <c r="AT57" s="268"/>
      <c r="AU57" s="237">
        <f t="shared" si="11"/>
        <v>108</v>
      </c>
      <c r="AV57" s="238">
        <f>Y57</f>
        <v>54</v>
      </c>
      <c r="AW57" s="239">
        <v>3</v>
      </c>
      <c r="AX57" s="240">
        <f t="shared" si="5"/>
        <v>0</v>
      </c>
      <c r="AY57" s="238"/>
      <c r="AZ57" s="268"/>
      <c r="BA57" s="267">
        <f t="shared" si="6"/>
        <v>0</v>
      </c>
      <c r="BB57" s="238"/>
      <c r="BC57" s="266"/>
      <c r="BD57" s="267">
        <f t="shared" si="12"/>
        <v>0</v>
      </c>
      <c r="BE57" s="238"/>
      <c r="BF57" s="268"/>
      <c r="BG57" s="327" t="s">
        <v>163</v>
      </c>
      <c r="BH57" s="328"/>
      <c r="BI57" s="329"/>
      <c r="BJ57" s="330" t="s">
        <v>160</v>
      </c>
      <c r="BK57" s="23"/>
      <c r="BL57" s="23"/>
      <c r="BM57" s="23"/>
      <c r="BN57" s="23"/>
      <c r="BO57" s="23"/>
      <c r="BP57" s="23"/>
      <c r="BQ57" s="23"/>
      <c r="BR57" s="23"/>
      <c r="BS57" s="23"/>
      <c r="BT57" s="23"/>
      <c r="BU57" s="23"/>
      <c r="BV57" s="23"/>
      <c r="BW57" s="23"/>
      <c r="BX57" s="23"/>
      <c r="BY57" s="23"/>
      <c r="BZ57" s="23"/>
      <c r="CA57" s="23"/>
      <c r="CB57" s="23"/>
      <c r="CC57" s="23"/>
      <c r="CD57" s="23"/>
      <c r="CE57" s="23"/>
      <c r="CF57" s="23"/>
    </row>
    <row r="58" s="7" customFormat="1" ht="50.1" customHeight="1" spans="1:84">
      <c r="A58" s="83" t="s">
        <v>164</v>
      </c>
      <c r="B58" s="84"/>
      <c r="C58" s="91" t="s">
        <v>165</v>
      </c>
      <c r="D58" s="92"/>
      <c r="E58" s="92"/>
      <c r="F58" s="92"/>
      <c r="G58" s="92"/>
      <c r="H58" s="92"/>
      <c r="I58" s="92"/>
      <c r="J58" s="92"/>
      <c r="K58" s="92"/>
      <c r="L58" s="92"/>
      <c r="M58" s="92"/>
      <c r="N58" s="92"/>
      <c r="O58" s="92"/>
      <c r="P58" s="92"/>
      <c r="Q58" s="92"/>
      <c r="R58" s="159"/>
      <c r="S58" s="162"/>
      <c r="T58" s="163"/>
      <c r="U58" s="164"/>
      <c r="V58" s="163"/>
      <c r="W58" s="165">
        <f t="shared" si="3"/>
        <v>0</v>
      </c>
      <c r="X58" s="166"/>
      <c r="Y58" s="208">
        <f t="shared" si="4"/>
        <v>0</v>
      </c>
      <c r="Z58" s="209"/>
      <c r="AA58" s="210"/>
      <c r="AB58" s="211"/>
      <c r="AC58" s="211"/>
      <c r="AD58" s="211"/>
      <c r="AE58" s="211"/>
      <c r="AF58" s="211"/>
      <c r="AG58" s="211"/>
      <c r="AH58" s="241"/>
      <c r="AI58" s="242">
        <f t="shared" si="8"/>
        <v>0</v>
      </c>
      <c r="AJ58" s="243"/>
      <c r="AK58" s="244"/>
      <c r="AL58" s="240">
        <f t="shared" si="7"/>
        <v>0</v>
      </c>
      <c r="AM58" s="243"/>
      <c r="AN58" s="244"/>
      <c r="AO58" s="242">
        <f t="shared" ref="AO58:AO63" si="21">AQ58*36</f>
        <v>0</v>
      </c>
      <c r="AP58" s="243"/>
      <c r="AQ58" s="269"/>
      <c r="AR58" s="267">
        <f t="shared" si="10"/>
        <v>0</v>
      </c>
      <c r="AS58" s="243"/>
      <c r="AT58" s="270"/>
      <c r="AU58" s="242">
        <f t="shared" si="11"/>
        <v>0</v>
      </c>
      <c r="AV58" s="243"/>
      <c r="AW58" s="244"/>
      <c r="AX58" s="296">
        <f t="shared" si="5"/>
        <v>0</v>
      </c>
      <c r="AY58" s="243"/>
      <c r="AZ58" s="270"/>
      <c r="BA58" s="297">
        <f t="shared" si="6"/>
        <v>0</v>
      </c>
      <c r="BB58" s="243"/>
      <c r="BC58" s="269"/>
      <c r="BD58" s="297">
        <f t="shared" si="12"/>
        <v>0</v>
      </c>
      <c r="BE58" s="243"/>
      <c r="BF58" s="270"/>
      <c r="BG58" s="327" t="s">
        <v>166</v>
      </c>
      <c r="BH58" s="328"/>
      <c r="BI58" s="329"/>
      <c r="BJ58" s="331"/>
      <c r="BK58" s="10"/>
      <c r="BL58" s="10"/>
      <c r="BM58" s="10"/>
      <c r="BN58" s="10"/>
      <c r="BO58" s="10"/>
      <c r="BP58" s="10"/>
      <c r="BQ58" s="10"/>
      <c r="BR58" s="10"/>
      <c r="BS58" s="10"/>
      <c r="BT58" s="10"/>
      <c r="BU58" s="10"/>
      <c r="BV58" s="10"/>
      <c r="BW58" s="10"/>
      <c r="BX58" s="10"/>
      <c r="BY58" s="10"/>
      <c r="BZ58" s="10"/>
      <c r="CA58" s="10"/>
      <c r="CB58" s="10"/>
      <c r="CC58" s="10"/>
      <c r="CD58" s="10"/>
      <c r="CE58" s="10"/>
      <c r="CF58" s="10"/>
    </row>
    <row r="59" s="3" customFormat="1" ht="49.5" customHeight="1" spans="1:84">
      <c r="A59" s="87" t="s">
        <v>167</v>
      </c>
      <c r="B59" s="88"/>
      <c r="C59" s="89" t="s">
        <v>168</v>
      </c>
      <c r="D59" s="90"/>
      <c r="E59" s="90"/>
      <c r="F59" s="90"/>
      <c r="G59" s="90"/>
      <c r="H59" s="90"/>
      <c r="I59" s="90"/>
      <c r="J59" s="90"/>
      <c r="K59" s="90"/>
      <c r="L59" s="90"/>
      <c r="M59" s="90"/>
      <c r="N59" s="90"/>
      <c r="O59" s="90"/>
      <c r="P59" s="90"/>
      <c r="Q59" s="90"/>
      <c r="R59" s="156"/>
      <c r="S59" s="167">
        <v>4</v>
      </c>
      <c r="T59" s="168"/>
      <c r="U59" s="178">
        <v>3</v>
      </c>
      <c r="V59" s="179" t="s">
        <v>169</v>
      </c>
      <c r="W59" s="154">
        <f t="shared" si="3"/>
        <v>216</v>
      </c>
      <c r="X59" s="155"/>
      <c r="Y59" s="205">
        <f t="shared" si="4"/>
        <v>136</v>
      </c>
      <c r="Z59" s="206"/>
      <c r="AA59" s="207">
        <v>68</v>
      </c>
      <c r="AB59" s="74"/>
      <c r="AC59" s="74">
        <v>68</v>
      </c>
      <c r="AD59" s="74"/>
      <c r="AE59" s="74"/>
      <c r="AF59" s="74"/>
      <c r="AG59" s="74"/>
      <c r="AH59" s="134"/>
      <c r="AI59" s="237">
        <f t="shared" si="8"/>
        <v>0</v>
      </c>
      <c r="AJ59" s="238"/>
      <c r="AK59" s="239"/>
      <c r="AL59" s="240">
        <f t="shared" si="7"/>
        <v>0</v>
      </c>
      <c r="AM59" s="238"/>
      <c r="AN59" s="239"/>
      <c r="AO59" s="237">
        <f t="shared" si="21"/>
        <v>108</v>
      </c>
      <c r="AP59" s="238">
        <v>72</v>
      </c>
      <c r="AQ59" s="266">
        <v>3</v>
      </c>
      <c r="AR59" s="267">
        <f t="shared" si="10"/>
        <v>108</v>
      </c>
      <c r="AS59" s="238">
        <v>64</v>
      </c>
      <c r="AT59" s="268">
        <v>3</v>
      </c>
      <c r="AU59" s="237">
        <f t="shared" si="11"/>
        <v>0</v>
      </c>
      <c r="AV59" s="238"/>
      <c r="AW59" s="239"/>
      <c r="AX59" s="240">
        <f t="shared" si="5"/>
        <v>0</v>
      </c>
      <c r="AY59" s="238"/>
      <c r="AZ59" s="268"/>
      <c r="BA59" s="267">
        <f t="shared" si="6"/>
        <v>0</v>
      </c>
      <c r="BB59" s="238"/>
      <c r="BC59" s="266"/>
      <c r="BD59" s="267">
        <f t="shared" si="12"/>
        <v>0</v>
      </c>
      <c r="BE59" s="238"/>
      <c r="BF59" s="268"/>
      <c r="BG59" s="327" t="s">
        <v>170</v>
      </c>
      <c r="BH59" s="328"/>
      <c r="BI59" s="329"/>
      <c r="BJ59" s="330" t="s">
        <v>119</v>
      </c>
      <c r="BK59" s="23"/>
      <c r="BL59" s="23"/>
      <c r="BM59" s="23"/>
      <c r="BN59" s="23"/>
      <c r="BO59" s="23"/>
      <c r="BP59" s="23"/>
      <c r="BQ59" s="23"/>
      <c r="BR59" s="23"/>
      <c r="BS59" s="23"/>
      <c r="BT59" s="23"/>
      <c r="BU59" s="23"/>
      <c r="BV59" s="23"/>
      <c r="BW59" s="23"/>
      <c r="BX59" s="23"/>
      <c r="BY59" s="23"/>
      <c r="BZ59" s="23"/>
      <c r="CA59" s="23"/>
      <c r="CB59" s="23"/>
      <c r="CC59" s="23"/>
      <c r="CD59" s="23"/>
      <c r="CE59" s="23"/>
      <c r="CF59" s="23"/>
    </row>
    <row r="60" s="3" customFormat="1" ht="75" customHeight="1" spans="1:84">
      <c r="A60" s="87" t="s">
        <v>171</v>
      </c>
      <c r="B60" s="88"/>
      <c r="C60" s="97" t="s">
        <v>172</v>
      </c>
      <c r="D60" s="98"/>
      <c r="E60" s="98"/>
      <c r="F60" s="98"/>
      <c r="G60" s="98"/>
      <c r="H60" s="98"/>
      <c r="I60" s="98"/>
      <c r="J60" s="98"/>
      <c r="K60" s="98"/>
      <c r="L60" s="98"/>
      <c r="M60" s="98"/>
      <c r="N60" s="98"/>
      <c r="O60" s="98"/>
      <c r="P60" s="98"/>
      <c r="Q60" s="98"/>
      <c r="R60" s="173"/>
      <c r="S60" s="71"/>
      <c r="T60" s="157"/>
      <c r="U60" s="158"/>
      <c r="V60" s="157"/>
      <c r="W60" s="154">
        <f t="shared" ref="W60:W62" si="22">AI60+AL60+AO60+AR60+AU60+AX60+BA60+BD60</f>
        <v>60</v>
      </c>
      <c r="X60" s="155"/>
      <c r="Y60" s="205">
        <f t="shared" ref="Y60:Y62" si="23">SUM(AA60:AH60)</f>
        <v>0</v>
      </c>
      <c r="Z60" s="206"/>
      <c r="AA60" s="207"/>
      <c r="AB60" s="74"/>
      <c r="AC60" s="74"/>
      <c r="AD60" s="74"/>
      <c r="AE60" s="74"/>
      <c r="AF60" s="74"/>
      <c r="AG60" s="74"/>
      <c r="AH60" s="134"/>
      <c r="AI60" s="237">
        <f t="shared" ref="AI60:AI62" si="24">AK60*36</f>
        <v>0</v>
      </c>
      <c r="AJ60" s="238"/>
      <c r="AK60" s="239"/>
      <c r="AL60" s="240">
        <f t="shared" si="7"/>
        <v>0</v>
      </c>
      <c r="AM60" s="238"/>
      <c r="AN60" s="239"/>
      <c r="AO60" s="237">
        <f t="shared" si="21"/>
        <v>0</v>
      </c>
      <c r="AP60" s="238"/>
      <c r="AQ60" s="266"/>
      <c r="AR60" s="267">
        <v>60</v>
      </c>
      <c r="AS60" s="238"/>
      <c r="AT60" s="268">
        <v>2</v>
      </c>
      <c r="AU60" s="237">
        <f t="shared" si="11"/>
        <v>0</v>
      </c>
      <c r="AV60" s="238"/>
      <c r="AW60" s="239"/>
      <c r="AX60" s="240">
        <f t="shared" ref="AX60:AX62" si="25">AZ60*36</f>
        <v>0</v>
      </c>
      <c r="AY60" s="238"/>
      <c r="AZ60" s="268"/>
      <c r="BA60" s="267">
        <f t="shared" ref="BA60:BA62" si="26">BC60*36</f>
        <v>0</v>
      </c>
      <c r="BB60" s="238"/>
      <c r="BC60" s="266"/>
      <c r="BD60" s="267">
        <f t="shared" ref="BD60:BD62" si="27">BF60*36</f>
        <v>0</v>
      </c>
      <c r="BE60" s="238"/>
      <c r="BF60" s="268"/>
      <c r="BG60" s="327" t="s">
        <v>173</v>
      </c>
      <c r="BH60" s="328"/>
      <c r="BI60" s="329"/>
      <c r="BJ60" s="330"/>
      <c r="BK60" s="23"/>
      <c r="BL60" s="23"/>
      <c r="BM60" s="23"/>
      <c r="BN60" s="23"/>
      <c r="BO60" s="23"/>
      <c r="BP60" s="23"/>
      <c r="BQ60" s="23"/>
      <c r="BR60" s="23"/>
      <c r="BS60" s="23"/>
      <c r="BT60" s="23"/>
      <c r="BU60" s="23"/>
      <c r="BV60" s="23"/>
      <c r="BW60" s="23"/>
      <c r="BX60" s="23"/>
      <c r="BY60" s="23"/>
      <c r="BZ60" s="23"/>
      <c r="CA60" s="23"/>
      <c r="CB60" s="23"/>
      <c r="CC60" s="23"/>
      <c r="CD60" s="23"/>
      <c r="CE60" s="23"/>
      <c r="CF60" s="23"/>
    </row>
    <row r="61" s="3" customFormat="1" ht="50.1" customHeight="1" spans="1:84">
      <c r="A61" s="87" t="s">
        <v>174</v>
      </c>
      <c r="B61" s="88"/>
      <c r="C61" s="89" t="s">
        <v>175</v>
      </c>
      <c r="D61" s="90"/>
      <c r="E61" s="90"/>
      <c r="F61" s="90"/>
      <c r="G61" s="90"/>
      <c r="H61" s="90"/>
      <c r="I61" s="90"/>
      <c r="J61" s="90"/>
      <c r="K61" s="90"/>
      <c r="L61" s="90"/>
      <c r="M61" s="90"/>
      <c r="N61" s="90"/>
      <c r="O61" s="90"/>
      <c r="P61" s="90"/>
      <c r="Q61" s="90"/>
      <c r="R61" s="156"/>
      <c r="S61" s="71"/>
      <c r="T61" s="157"/>
      <c r="U61" s="158">
        <v>4</v>
      </c>
      <c r="V61" s="157"/>
      <c r="W61" s="154">
        <f t="shared" si="22"/>
        <v>96</v>
      </c>
      <c r="X61" s="155"/>
      <c r="Y61" s="205">
        <f t="shared" si="23"/>
        <v>32</v>
      </c>
      <c r="Z61" s="206"/>
      <c r="AA61" s="207">
        <v>16</v>
      </c>
      <c r="AB61" s="74"/>
      <c r="AC61" s="74">
        <v>16</v>
      </c>
      <c r="AD61" s="74"/>
      <c r="AE61" s="74"/>
      <c r="AF61" s="74"/>
      <c r="AG61" s="74"/>
      <c r="AH61" s="134"/>
      <c r="AI61" s="237">
        <f t="shared" si="24"/>
        <v>0</v>
      </c>
      <c r="AJ61" s="238"/>
      <c r="AK61" s="239"/>
      <c r="AL61" s="240">
        <f t="shared" si="7"/>
        <v>0</v>
      </c>
      <c r="AM61" s="238"/>
      <c r="AN61" s="239"/>
      <c r="AO61" s="237">
        <f t="shared" si="21"/>
        <v>0</v>
      </c>
      <c r="AP61" s="238"/>
      <c r="AQ61" s="266"/>
      <c r="AR61" s="267">
        <f>AT61*32</f>
        <v>96</v>
      </c>
      <c r="AS61" s="238">
        <f>Y61</f>
        <v>32</v>
      </c>
      <c r="AT61" s="268">
        <v>3</v>
      </c>
      <c r="AU61" s="237">
        <f t="shared" si="11"/>
        <v>0</v>
      </c>
      <c r="AV61" s="238"/>
      <c r="AW61" s="239"/>
      <c r="AX61" s="240">
        <f t="shared" si="25"/>
        <v>0</v>
      </c>
      <c r="AY61" s="238"/>
      <c r="AZ61" s="268"/>
      <c r="BA61" s="267">
        <f t="shared" si="26"/>
        <v>0</v>
      </c>
      <c r="BB61" s="238"/>
      <c r="BC61" s="266"/>
      <c r="BD61" s="267">
        <f t="shared" si="27"/>
        <v>0</v>
      </c>
      <c r="BE61" s="238"/>
      <c r="BF61" s="268"/>
      <c r="BG61" s="327" t="s">
        <v>176</v>
      </c>
      <c r="BH61" s="328"/>
      <c r="BI61" s="329"/>
      <c r="BJ61" s="330" t="s">
        <v>119</v>
      </c>
      <c r="BK61" s="23"/>
      <c r="BL61" s="23"/>
      <c r="BM61" s="23"/>
      <c r="BN61" s="23"/>
      <c r="BO61" s="23"/>
      <c r="BP61" s="23"/>
      <c r="BQ61" s="23"/>
      <c r="BR61" s="23"/>
      <c r="BS61" s="23"/>
      <c r="BT61" s="23"/>
      <c r="BU61" s="23"/>
      <c r="BV61" s="23"/>
      <c r="BW61" s="23"/>
      <c r="BX61" s="23"/>
      <c r="BY61" s="23"/>
      <c r="BZ61" s="23"/>
      <c r="CA61" s="23"/>
      <c r="CB61" s="23"/>
      <c r="CC61" s="23"/>
      <c r="CD61" s="23"/>
      <c r="CE61" s="23"/>
      <c r="CF61" s="23"/>
    </row>
    <row r="62" s="3" customFormat="1" ht="25.5" spans="1:84">
      <c r="A62" s="87" t="s">
        <v>177</v>
      </c>
      <c r="B62" s="88"/>
      <c r="C62" s="89" t="s">
        <v>178</v>
      </c>
      <c r="D62" s="90"/>
      <c r="E62" s="90"/>
      <c r="F62" s="90"/>
      <c r="G62" s="90"/>
      <c r="H62" s="90"/>
      <c r="I62" s="90"/>
      <c r="J62" s="90"/>
      <c r="K62" s="90"/>
      <c r="L62" s="90"/>
      <c r="M62" s="90"/>
      <c r="N62" s="90"/>
      <c r="O62" s="90"/>
      <c r="P62" s="90"/>
      <c r="Q62" s="90"/>
      <c r="R62" s="156"/>
      <c r="S62" s="71">
        <v>5</v>
      </c>
      <c r="T62" s="157"/>
      <c r="U62" s="158">
        <v>4</v>
      </c>
      <c r="V62" s="157"/>
      <c r="W62" s="154">
        <f t="shared" si="22"/>
        <v>216</v>
      </c>
      <c r="X62" s="155"/>
      <c r="Y62" s="205">
        <f t="shared" si="23"/>
        <v>136</v>
      </c>
      <c r="Z62" s="206"/>
      <c r="AA62" s="207">
        <v>68</v>
      </c>
      <c r="AB62" s="74"/>
      <c r="AC62" s="74">
        <v>68</v>
      </c>
      <c r="AD62" s="74"/>
      <c r="AE62" s="74"/>
      <c r="AF62" s="74"/>
      <c r="AG62" s="74"/>
      <c r="AH62" s="134"/>
      <c r="AI62" s="237">
        <f t="shared" si="24"/>
        <v>0</v>
      </c>
      <c r="AJ62" s="238"/>
      <c r="AK62" s="239"/>
      <c r="AL62" s="240">
        <f t="shared" si="7"/>
        <v>0</v>
      </c>
      <c r="AM62" s="238"/>
      <c r="AN62" s="239"/>
      <c r="AO62" s="237">
        <f t="shared" si="21"/>
        <v>0</v>
      </c>
      <c r="AP62" s="238"/>
      <c r="AQ62" s="266"/>
      <c r="AR62" s="267">
        <f t="shared" si="10"/>
        <v>108</v>
      </c>
      <c r="AS62" s="238">
        <v>64</v>
      </c>
      <c r="AT62" s="268">
        <v>3</v>
      </c>
      <c r="AU62" s="237">
        <f t="shared" si="11"/>
        <v>108</v>
      </c>
      <c r="AV62" s="238">
        <v>72</v>
      </c>
      <c r="AW62" s="239">
        <v>3</v>
      </c>
      <c r="AX62" s="240">
        <f t="shared" si="25"/>
        <v>0</v>
      </c>
      <c r="AY62" s="238"/>
      <c r="AZ62" s="268"/>
      <c r="BA62" s="267">
        <f t="shared" si="26"/>
        <v>0</v>
      </c>
      <c r="BB62" s="238"/>
      <c r="BC62" s="266"/>
      <c r="BD62" s="267">
        <f t="shared" si="27"/>
        <v>0</v>
      </c>
      <c r="BE62" s="238"/>
      <c r="BF62" s="268"/>
      <c r="BG62" s="327" t="s">
        <v>179</v>
      </c>
      <c r="BH62" s="328"/>
      <c r="BI62" s="329"/>
      <c r="BJ62" s="330" t="s">
        <v>160</v>
      </c>
      <c r="BK62" s="23"/>
      <c r="BL62" s="23"/>
      <c r="BM62" s="23"/>
      <c r="BN62" s="23"/>
      <c r="BO62" s="23"/>
      <c r="BP62" s="23"/>
      <c r="BQ62" s="23"/>
      <c r="BR62" s="23"/>
      <c r="BS62" s="23"/>
      <c r="BT62" s="23"/>
      <c r="BU62" s="23"/>
      <c r="BV62" s="23"/>
      <c r="BW62" s="23"/>
      <c r="BX62" s="23"/>
      <c r="BY62" s="23"/>
      <c r="BZ62" s="23"/>
      <c r="CA62" s="23"/>
      <c r="CB62" s="23"/>
      <c r="CC62" s="23"/>
      <c r="CD62" s="23"/>
      <c r="CE62" s="23"/>
      <c r="CF62" s="23"/>
    </row>
    <row r="63" s="3" customFormat="1" ht="50.1" customHeight="1" spans="1:84">
      <c r="A63" s="87" t="s">
        <v>180</v>
      </c>
      <c r="B63" s="88"/>
      <c r="C63" s="103" t="s">
        <v>181</v>
      </c>
      <c r="D63" s="104"/>
      <c r="E63" s="104"/>
      <c r="F63" s="104"/>
      <c r="G63" s="104"/>
      <c r="H63" s="104"/>
      <c r="I63" s="104"/>
      <c r="J63" s="104"/>
      <c r="K63" s="104"/>
      <c r="L63" s="104"/>
      <c r="M63" s="104"/>
      <c r="N63" s="104"/>
      <c r="O63" s="104"/>
      <c r="P63" s="104"/>
      <c r="Q63" s="104"/>
      <c r="R63" s="180"/>
      <c r="S63" s="71"/>
      <c r="T63" s="157"/>
      <c r="U63" s="158"/>
      <c r="V63" s="157"/>
      <c r="W63" s="154">
        <f t="shared" ref="W63" si="28">AI63+AL63+AO63+AR63+AU63+AX63+BA63+BD63</f>
        <v>30</v>
      </c>
      <c r="X63" s="155"/>
      <c r="Y63" s="205">
        <f t="shared" ref="Y63" si="29">SUM(AA63:AH63)</f>
        <v>0</v>
      </c>
      <c r="Z63" s="206"/>
      <c r="AA63" s="207"/>
      <c r="AB63" s="74"/>
      <c r="AC63" s="74"/>
      <c r="AD63" s="74"/>
      <c r="AE63" s="74"/>
      <c r="AF63" s="74"/>
      <c r="AG63" s="74"/>
      <c r="AH63" s="134"/>
      <c r="AI63" s="237">
        <f t="shared" ref="AI63" si="30">AK63*36</f>
        <v>0</v>
      </c>
      <c r="AJ63" s="238"/>
      <c r="AK63" s="239"/>
      <c r="AL63" s="240">
        <f t="shared" ref="AL63" si="31">AN63*36</f>
        <v>0</v>
      </c>
      <c r="AM63" s="238"/>
      <c r="AN63" s="239"/>
      <c r="AO63" s="237">
        <f t="shared" si="21"/>
        <v>0</v>
      </c>
      <c r="AP63" s="238"/>
      <c r="AQ63" s="266"/>
      <c r="AR63" s="267">
        <f t="shared" si="10"/>
        <v>0</v>
      </c>
      <c r="AS63" s="238"/>
      <c r="AT63" s="268"/>
      <c r="AU63" s="237">
        <v>30</v>
      </c>
      <c r="AV63" s="238"/>
      <c r="AW63" s="239">
        <v>1</v>
      </c>
      <c r="AX63" s="240">
        <f t="shared" ref="AX63" si="32">AZ63*36</f>
        <v>0</v>
      </c>
      <c r="AY63" s="238"/>
      <c r="AZ63" s="268"/>
      <c r="BA63" s="267">
        <f t="shared" ref="BA63" si="33">BC63*36</f>
        <v>0</v>
      </c>
      <c r="BB63" s="238"/>
      <c r="BC63" s="266"/>
      <c r="BD63" s="267">
        <f t="shared" ref="BD63" si="34">BF63*36</f>
        <v>0</v>
      </c>
      <c r="BE63" s="238"/>
      <c r="BF63" s="268"/>
      <c r="BG63" s="327" t="s">
        <v>182</v>
      </c>
      <c r="BH63" s="328"/>
      <c r="BI63" s="329"/>
      <c r="BJ63" s="330"/>
      <c r="BK63" s="23"/>
      <c r="BL63" s="23"/>
      <c r="BM63" s="23"/>
      <c r="BN63" s="23"/>
      <c r="BO63" s="23"/>
      <c r="BP63" s="23"/>
      <c r="BQ63" s="23"/>
      <c r="BR63" s="23"/>
      <c r="BS63" s="23"/>
      <c r="BT63" s="23"/>
      <c r="BU63" s="23"/>
      <c r="BV63" s="23"/>
      <c r="BW63" s="23"/>
      <c r="BX63" s="23"/>
      <c r="BY63" s="23"/>
      <c r="BZ63" s="23"/>
      <c r="CA63" s="23"/>
      <c r="CB63" s="23"/>
      <c r="CC63" s="23"/>
      <c r="CD63" s="23"/>
      <c r="CE63" s="23"/>
      <c r="CF63" s="23"/>
    </row>
    <row r="64" s="3" customFormat="1" ht="26.25" spans="1:84">
      <c r="A64" s="105" t="s">
        <v>183</v>
      </c>
      <c r="B64" s="106"/>
      <c r="C64" s="107" t="s">
        <v>184</v>
      </c>
      <c r="D64" s="108"/>
      <c r="E64" s="108"/>
      <c r="F64" s="108"/>
      <c r="G64" s="108"/>
      <c r="H64" s="108"/>
      <c r="I64" s="108"/>
      <c r="J64" s="108"/>
      <c r="K64" s="108"/>
      <c r="L64" s="108"/>
      <c r="M64" s="108"/>
      <c r="N64" s="108"/>
      <c r="O64" s="108"/>
      <c r="P64" s="108"/>
      <c r="Q64" s="108"/>
      <c r="R64" s="181"/>
      <c r="S64" s="182"/>
      <c r="T64" s="183"/>
      <c r="U64" s="184"/>
      <c r="V64" s="183"/>
      <c r="W64" s="185">
        <f>SUM(W65:X109)</f>
        <v>3560</v>
      </c>
      <c r="X64" s="186"/>
      <c r="Y64" s="212">
        <f>SUM(Y65:Z109)</f>
        <v>1826</v>
      </c>
      <c r="Z64" s="213"/>
      <c r="AA64" s="185">
        <f>SUM(AA65:AB109)</f>
        <v>882</v>
      </c>
      <c r="AB64" s="214"/>
      <c r="AC64" s="215">
        <f>SUM(AC65:AD109)</f>
        <v>872</v>
      </c>
      <c r="AD64" s="214"/>
      <c r="AE64" s="215">
        <f>SUM(AE65:AF109)</f>
        <v>36</v>
      </c>
      <c r="AF64" s="214"/>
      <c r="AG64" s="215">
        <f>SUM(AG65:AH109)</f>
        <v>36</v>
      </c>
      <c r="AH64" s="186"/>
      <c r="AI64" s="245">
        <f t="shared" ref="AI64:BF64" si="35">SUM(AI65:AI109)</f>
        <v>234</v>
      </c>
      <c r="AJ64" s="246">
        <f t="shared" si="35"/>
        <v>126</v>
      </c>
      <c r="AK64" s="247">
        <f t="shared" si="35"/>
        <v>6</v>
      </c>
      <c r="AL64" s="248">
        <f t="shared" si="35"/>
        <v>148</v>
      </c>
      <c r="AM64" s="246">
        <f t="shared" si="35"/>
        <v>36</v>
      </c>
      <c r="AN64" s="247">
        <f t="shared" si="35"/>
        <v>4</v>
      </c>
      <c r="AO64" s="245">
        <f t="shared" si="35"/>
        <v>126</v>
      </c>
      <c r="AP64" s="246">
        <f t="shared" si="35"/>
        <v>68</v>
      </c>
      <c r="AQ64" s="271">
        <f t="shared" si="35"/>
        <v>3</v>
      </c>
      <c r="AR64" s="272">
        <f t="shared" si="35"/>
        <v>508</v>
      </c>
      <c r="AS64" s="246">
        <f t="shared" si="35"/>
        <v>256</v>
      </c>
      <c r="AT64" s="273">
        <f t="shared" si="35"/>
        <v>14</v>
      </c>
      <c r="AU64" s="245">
        <f t="shared" si="35"/>
        <v>810</v>
      </c>
      <c r="AV64" s="246">
        <f t="shared" si="35"/>
        <v>414</v>
      </c>
      <c r="AW64" s="247">
        <f t="shared" si="35"/>
        <v>22</v>
      </c>
      <c r="AX64" s="248">
        <f t="shared" si="35"/>
        <v>920</v>
      </c>
      <c r="AY64" s="246">
        <f t="shared" si="35"/>
        <v>476</v>
      </c>
      <c r="AZ64" s="273">
        <f t="shared" si="35"/>
        <v>25</v>
      </c>
      <c r="BA64" s="272">
        <f t="shared" si="35"/>
        <v>934</v>
      </c>
      <c r="BB64" s="246">
        <f t="shared" si="35"/>
        <v>450</v>
      </c>
      <c r="BC64" s="271">
        <f t="shared" si="35"/>
        <v>27</v>
      </c>
      <c r="BD64" s="272">
        <f t="shared" si="35"/>
        <v>0</v>
      </c>
      <c r="BE64" s="246">
        <f t="shared" si="35"/>
        <v>0</v>
      </c>
      <c r="BF64" s="273">
        <f t="shared" si="35"/>
        <v>0</v>
      </c>
      <c r="BG64" s="336"/>
      <c r="BH64" s="337"/>
      <c r="BI64" s="338"/>
      <c r="BJ64" s="339"/>
      <c r="BK64" s="23"/>
      <c r="BL64" s="23"/>
      <c r="BM64" s="23"/>
      <c r="BN64" s="23"/>
      <c r="BO64" s="23"/>
      <c r="BP64" s="23"/>
      <c r="BQ64" s="23"/>
      <c r="BR64" s="23"/>
      <c r="BS64" s="23"/>
      <c r="BT64" s="23"/>
      <c r="BU64" s="23"/>
      <c r="BV64" s="23"/>
      <c r="BW64" s="23"/>
      <c r="BX64" s="23"/>
      <c r="BY64" s="23"/>
      <c r="BZ64" s="23"/>
      <c r="CA64" s="23"/>
      <c r="CB64" s="23"/>
      <c r="CC64" s="23"/>
      <c r="CD64" s="23"/>
      <c r="CE64" s="23"/>
      <c r="CF64" s="23"/>
    </row>
    <row r="65" s="3" customFormat="1" ht="26.25" spans="1:84">
      <c r="A65" s="83" t="s">
        <v>185</v>
      </c>
      <c r="B65" s="84"/>
      <c r="C65" s="85" t="s">
        <v>186</v>
      </c>
      <c r="D65" s="86"/>
      <c r="E65" s="86"/>
      <c r="F65" s="86"/>
      <c r="G65" s="86"/>
      <c r="H65" s="86"/>
      <c r="I65" s="86"/>
      <c r="J65" s="86"/>
      <c r="K65" s="86"/>
      <c r="L65" s="86"/>
      <c r="M65" s="86"/>
      <c r="N65" s="86"/>
      <c r="O65" s="86"/>
      <c r="P65" s="86"/>
      <c r="Q65" s="86"/>
      <c r="R65" s="150"/>
      <c r="S65" s="71"/>
      <c r="T65" s="157"/>
      <c r="U65" s="158"/>
      <c r="V65" s="157"/>
      <c r="W65" s="160"/>
      <c r="X65" s="376"/>
      <c r="Y65" s="416"/>
      <c r="Z65" s="417"/>
      <c r="AA65" s="158"/>
      <c r="AB65" s="193"/>
      <c r="AC65" s="193"/>
      <c r="AD65" s="193"/>
      <c r="AE65" s="193"/>
      <c r="AF65" s="193"/>
      <c r="AG65" s="193"/>
      <c r="AH65" s="72"/>
      <c r="AI65" s="237">
        <f>AK65*36</f>
        <v>0</v>
      </c>
      <c r="AJ65" s="243"/>
      <c r="AK65" s="244"/>
      <c r="AL65" s="240">
        <f>AN65*36</f>
        <v>0</v>
      </c>
      <c r="AM65" s="243"/>
      <c r="AN65" s="244"/>
      <c r="AO65" s="237">
        <f t="shared" ref="AO65:AO80" si="36">AQ65*36</f>
        <v>0</v>
      </c>
      <c r="AP65" s="238"/>
      <c r="AQ65" s="266"/>
      <c r="AR65" s="267">
        <f t="shared" ref="AR65:AR80" si="37">AT65*36</f>
        <v>0</v>
      </c>
      <c r="AS65" s="238"/>
      <c r="AT65" s="268"/>
      <c r="AU65" s="237">
        <f t="shared" ref="AU65:AU80" si="38">AW65*36</f>
        <v>0</v>
      </c>
      <c r="AV65" s="238"/>
      <c r="AW65" s="239"/>
      <c r="AX65" s="240">
        <f t="shared" ref="AX65:AX80" si="39">AZ65*36</f>
        <v>0</v>
      </c>
      <c r="AY65" s="238"/>
      <c r="AZ65" s="268"/>
      <c r="BA65" s="267">
        <f t="shared" ref="BA65:BA80" si="40">BC65*36</f>
        <v>0</v>
      </c>
      <c r="BB65" s="238"/>
      <c r="BC65" s="266"/>
      <c r="BD65" s="267">
        <f t="shared" ref="BD65:BD80" si="41">BF65*36</f>
        <v>0</v>
      </c>
      <c r="BE65" s="243"/>
      <c r="BF65" s="270"/>
      <c r="BG65" s="327"/>
      <c r="BH65" s="328"/>
      <c r="BI65" s="329"/>
      <c r="BJ65" s="330"/>
      <c r="BK65" s="23"/>
      <c r="BL65" s="23"/>
      <c r="BM65" s="23"/>
      <c r="BN65" s="23"/>
      <c r="BO65" s="23"/>
      <c r="BP65" s="23"/>
      <c r="BQ65" s="23"/>
      <c r="BR65" s="23"/>
      <c r="BS65" s="23"/>
      <c r="BT65" s="23"/>
      <c r="BU65" s="23"/>
      <c r="BV65" s="23"/>
      <c r="BW65" s="23"/>
      <c r="BX65" s="23"/>
      <c r="BY65" s="23"/>
      <c r="BZ65" s="23"/>
      <c r="CA65" s="23"/>
      <c r="CB65" s="23"/>
      <c r="CC65" s="23"/>
      <c r="CD65" s="23"/>
      <c r="CE65" s="23"/>
      <c r="CF65" s="23"/>
    </row>
    <row r="66" s="3" customFormat="1" ht="24.9" customHeight="1" spans="1:84">
      <c r="A66" s="87" t="s">
        <v>187</v>
      </c>
      <c r="B66" s="88"/>
      <c r="C66" s="89" t="s">
        <v>188</v>
      </c>
      <c r="D66" s="90"/>
      <c r="E66" s="90"/>
      <c r="F66" s="90"/>
      <c r="G66" s="90"/>
      <c r="H66" s="90"/>
      <c r="I66" s="90"/>
      <c r="J66" s="90"/>
      <c r="K66" s="90"/>
      <c r="L66" s="90"/>
      <c r="M66" s="90"/>
      <c r="N66" s="90"/>
      <c r="O66" s="90"/>
      <c r="P66" s="90"/>
      <c r="Q66" s="90"/>
      <c r="R66" s="156"/>
      <c r="S66" s="71"/>
      <c r="T66" s="157"/>
      <c r="U66" s="178">
        <v>2</v>
      </c>
      <c r="V66" s="179" t="s">
        <v>169</v>
      </c>
      <c r="W66" s="154">
        <f>AI66+AL66+AO66+AR66+AU66+AX66+BA66+BD66</f>
        <v>72</v>
      </c>
      <c r="X66" s="155"/>
      <c r="Y66" s="205">
        <f>SUM(AA66:AH66)</f>
        <v>36</v>
      </c>
      <c r="Z66" s="206"/>
      <c r="AA66" s="207">
        <v>24</v>
      </c>
      <c r="AB66" s="74"/>
      <c r="AC66" s="74"/>
      <c r="AD66" s="74"/>
      <c r="AE66" s="74"/>
      <c r="AF66" s="74"/>
      <c r="AG66" s="74">
        <v>12</v>
      </c>
      <c r="AH66" s="134"/>
      <c r="AI66" s="237">
        <f>AK66*36</f>
        <v>0</v>
      </c>
      <c r="AJ66" s="238"/>
      <c r="AK66" s="239"/>
      <c r="AL66" s="240">
        <f>AN66*36</f>
        <v>72</v>
      </c>
      <c r="AM66" s="238">
        <f>Y66</f>
        <v>36</v>
      </c>
      <c r="AN66" s="239">
        <v>2</v>
      </c>
      <c r="AO66" s="237">
        <f t="shared" si="36"/>
        <v>0</v>
      </c>
      <c r="AP66" s="238"/>
      <c r="AQ66" s="266"/>
      <c r="AR66" s="267">
        <f t="shared" si="37"/>
        <v>0</v>
      </c>
      <c r="AS66" s="238"/>
      <c r="AT66" s="268"/>
      <c r="AU66" s="237">
        <f t="shared" si="38"/>
        <v>0</v>
      </c>
      <c r="AV66" s="238"/>
      <c r="AW66" s="239"/>
      <c r="AX66" s="240">
        <f t="shared" si="39"/>
        <v>0</v>
      </c>
      <c r="AY66" s="238"/>
      <c r="AZ66" s="268"/>
      <c r="BA66" s="267">
        <f t="shared" si="40"/>
        <v>0</v>
      </c>
      <c r="BB66" s="238"/>
      <c r="BC66" s="266"/>
      <c r="BD66" s="267">
        <f t="shared" si="41"/>
        <v>0</v>
      </c>
      <c r="BE66" s="238"/>
      <c r="BF66" s="268"/>
      <c r="BG66" s="521" t="s">
        <v>189</v>
      </c>
      <c r="BH66" s="522"/>
      <c r="BI66" s="523"/>
      <c r="BJ66" s="330" t="s">
        <v>85</v>
      </c>
      <c r="BK66" s="23"/>
      <c r="BL66" s="23"/>
      <c r="BM66" s="23"/>
      <c r="BN66" s="23"/>
      <c r="BO66" s="23"/>
      <c r="BP66" s="23"/>
      <c r="BQ66" s="23"/>
      <c r="BR66" s="23"/>
      <c r="BS66" s="23"/>
      <c r="BT66" s="23"/>
      <c r="BU66" s="23"/>
      <c r="BV66" s="23"/>
      <c r="BW66" s="23"/>
      <c r="BX66" s="23"/>
      <c r="BY66" s="23"/>
      <c r="BZ66" s="23"/>
      <c r="CA66" s="23"/>
      <c r="CB66" s="23"/>
      <c r="CC66" s="23"/>
      <c r="CD66" s="23"/>
      <c r="CE66" s="23"/>
      <c r="CF66" s="23"/>
    </row>
    <row r="67" s="3" customFormat="1" ht="24.9" customHeight="1" spans="1:84">
      <c r="A67" s="87" t="s">
        <v>190</v>
      </c>
      <c r="B67" s="88"/>
      <c r="C67" s="93" t="s">
        <v>191</v>
      </c>
      <c r="D67" s="94"/>
      <c r="E67" s="94"/>
      <c r="F67" s="94"/>
      <c r="G67" s="94"/>
      <c r="H67" s="94"/>
      <c r="I67" s="94"/>
      <c r="J67" s="94"/>
      <c r="K67" s="94"/>
      <c r="L67" s="94"/>
      <c r="M67" s="94"/>
      <c r="N67" s="94"/>
      <c r="O67" s="94"/>
      <c r="P67" s="94"/>
      <c r="Q67" s="94"/>
      <c r="R67" s="169"/>
      <c r="S67" s="71"/>
      <c r="T67" s="157"/>
      <c r="U67" s="178">
        <v>4</v>
      </c>
      <c r="V67" s="179" t="s">
        <v>169</v>
      </c>
      <c r="W67" s="154">
        <f t="shared" ref="W67:W80" si="42">AI67+AL67+AO67+AR67+AU67+AX67+BA67+BD67</f>
        <v>72</v>
      </c>
      <c r="X67" s="155"/>
      <c r="Y67" s="205">
        <f t="shared" ref="Y67:Y80" si="43">SUM(AA67:AH67)</f>
        <v>36</v>
      </c>
      <c r="Z67" s="206"/>
      <c r="AA67" s="207">
        <v>24</v>
      </c>
      <c r="AB67" s="74"/>
      <c r="AC67" s="74"/>
      <c r="AD67" s="74"/>
      <c r="AE67" s="74"/>
      <c r="AF67" s="74"/>
      <c r="AG67" s="74">
        <v>12</v>
      </c>
      <c r="AH67" s="134"/>
      <c r="AI67" s="237">
        <f>AK67*36</f>
        <v>0</v>
      </c>
      <c r="AJ67" s="238"/>
      <c r="AK67" s="239"/>
      <c r="AL67" s="240">
        <f>AN67*36</f>
        <v>0</v>
      </c>
      <c r="AM67" s="238"/>
      <c r="AN67" s="239"/>
      <c r="AO67" s="237">
        <f t="shared" si="36"/>
        <v>0</v>
      </c>
      <c r="AP67" s="238"/>
      <c r="AQ67" s="266"/>
      <c r="AR67" s="267">
        <f t="shared" si="37"/>
        <v>72</v>
      </c>
      <c r="AS67" s="238">
        <f>Y67</f>
        <v>36</v>
      </c>
      <c r="AT67" s="268">
        <v>2</v>
      </c>
      <c r="AU67" s="237">
        <f t="shared" si="38"/>
        <v>0</v>
      </c>
      <c r="AV67" s="238"/>
      <c r="AW67" s="239"/>
      <c r="AX67" s="240">
        <f t="shared" si="39"/>
        <v>0</v>
      </c>
      <c r="AY67" s="238"/>
      <c r="AZ67" s="268"/>
      <c r="BA67" s="267">
        <f t="shared" si="40"/>
        <v>0</v>
      </c>
      <c r="BB67" s="238"/>
      <c r="BC67" s="266"/>
      <c r="BD67" s="267">
        <f t="shared" si="41"/>
        <v>0</v>
      </c>
      <c r="BE67" s="238"/>
      <c r="BF67" s="268"/>
      <c r="BG67" s="327" t="s">
        <v>192</v>
      </c>
      <c r="BH67" s="328"/>
      <c r="BI67" s="329"/>
      <c r="BJ67" s="330" t="s">
        <v>193</v>
      </c>
      <c r="BK67" s="23"/>
      <c r="BL67" s="23"/>
      <c r="BM67" s="23"/>
      <c r="BN67" s="23"/>
      <c r="BO67" s="23"/>
      <c r="BP67" s="23"/>
      <c r="BQ67" s="23"/>
      <c r="BR67" s="23"/>
      <c r="BS67" s="23"/>
      <c r="BT67" s="23"/>
      <c r="BU67" s="23"/>
      <c r="BV67" s="23"/>
      <c r="BW67" s="23"/>
      <c r="BX67" s="23"/>
      <c r="BY67" s="23"/>
      <c r="BZ67" s="23"/>
      <c r="CA67" s="23"/>
      <c r="CB67" s="23"/>
      <c r="CC67" s="23"/>
      <c r="CD67" s="23"/>
      <c r="CE67" s="23"/>
      <c r="CF67" s="23"/>
    </row>
    <row r="68" s="3" customFormat="1" ht="24.9" customHeight="1" spans="1:84">
      <c r="A68" s="87" t="s">
        <v>194</v>
      </c>
      <c r="B68" s="88"/>
      <c r="C68" s="93" t="s">
        <v>195</v>
      </c>
      <c r="D68" s="94"/>
      <c r="E68" s="94"/>
      <c r="F68" s="94"/>
      <c r="G68" s="94"/>
      <c r="H68" s="94"/>
      <c r="I68" s="94"/>
      <c r="J68" s="94"/>
      <c r="K68" s="94"/>
      <c r="L68" s="94"/>
      <c r="M68" s="94"/>
      <c r="N68" s="94"/>
      <c r="O68" s="94"/>
      <c r="P68" s="94"/>
      <c r="Q68" s="94"/>
      <c r="R68" s="169"/>
      <c r="S68" s="71"/>
      <c r="T68" s="157"/>
      <c r="U68" s="178">
        <v>5</v>
      </c>
      <c r="V68" s="179" t="s">
        <v>169</v>
      </c>
      <c r="W68" s="154">
        <f t="shared" si="42"/>
        <v>72</v>
      </c>
      <c r="X68" s="155"/>
      <c r="Y68" s="205">
        <f t="shared" si="43"/>
        <v>36</v>
      </c>
      <c r="Z68" s="206"/>
      <c r="AA68" s="207">
        <v>24</v>
      </c>
      <c r="AB68" s="74"/>
      <c r="AC68" s="74"/>
      <c r="AD68" s="74"/>
      <c r="AE68" s="74"/>
      <c r="AF68" s="74"/>
      <c r="AG68" s="74">
        <v>12</v>
      </c>
      <c r="AH68" s="134"/>
      <c r="AI68" s="237">
        <f t="shared" ref="AI68:AI80" si="44">AK68*36</f>
        <v>0</v>
      </c>
      <c r="AJ68" s="238"/>
      <c r="AK68" s="239"/>
      <c r="AL68" s="240">
        <f t="shared" ref="AL68:AL80" si="45">AN68*36</f>
        <v>0</v>
      </c>
      <c r="AM68" s="238"/>
      <c r="AN68" s="239"/>
      <c r="AO68" s="237">
        <f t="shared" si="36"/>
        <v>0</v>
      </c>
      <c r="AP68" s="238"/>
      <c r="AQ68" s="266"/>
      <c r="AR68" s="267">
        <f t="shared" si="37"/>
        <v>0</v>
      </c>
      <c r="AS68" s="238"/>
      <c r="AT68" s="268"/>
      <c r="AU68" s="237">
        <f t="shared" si="38"/>
        <v>72</v>
      </c>
      <c r="AV68" s="238">
        <f>Y68</f>
        <v>36</v>
      </c>
      <c r="AW68" s="239">
        <v>2</v>
      </c>
      <c r="AX68" s="240">
        <f t="shared" si="39"/>
        <v>0</v>
      </c>
      <c r="AY68" s="238"/>
      <c r="AZ68" s="268"/>
      <c r="BA68" s="267">
        <f t="shared" si="40"/>
        <v>0</v>
      </c>
      <c r="BB68" s="238"/>
      <c r="BC68" s="266"/>
      <c r="BD68" s="267">
        <f t="shared" si="41"/>
        <v>0</v>
      </c>
      <c r="BE68" s="238"/>
      <c r="BF68" s="268"/>
      <c r="BG68" s="327" t="s">
        <v>196</v>
      </c>
      <c r="BH68" s="328"/>
      <c r="BI68" s="329"/>
      <c r="BJ68" s="330" t="s">
        <v>93</v>
      </c>
      <c r="BK68" s="23"/>
      <c r="BL68" s="23"/>
      <c r="BM68" s="23"/>
      <c r="BN68" s="23"/>
      <c r="BO68" s="23"/>
      <c r="BP68" s="23"/>
      <c r="BQ68" s="23"/>
      <c r="BR68" s="23"/>
      <c r="BS68" s="23"/>
      <c r="BT68" s="23"/>
      <c r="BU68" s="23"/>
      <c r="BV68" s="23"/>
      <c r="BW68" s="23"/>
      <c r="BX68" s="23"/>
      <c r="BY68" s="23"/>
      <c r="BZ68" s="23"/>
      <c r="CA68" s="23"/>
      <c r="CB68" s="23"/>
      <c r="CC68" s="23"/>
      <c r="CD68" s="23"/>
      <c r="CE68" s="23"/>
      <c r="CF68" s="23"/>
    </row>
    <row r="69" s="7" customFormat="1" ht="26.25" spans="1:84">
      <c r="A69" s="83" t="s">
        <v>197</v>
      </c>
      <c r="B69" s="84"/>
      <c r="C69" s="85" t="s">
        <v>198</v>
      </c>
      <c r="D69" s="86"/>
      <c r="E69" s="86"/>
      <c r="F69" s="86"/>
      <c r="G69" s="86"/>
      <c r="H69" s="86"/>
      <c r="I69" s="86"/>
      <c r="J69" s="86"/>
      <c r="K69" s="86"/>
      <c r="L69" s="86"/>
      <c r="M69" s="86"/>
      <c r="N69" s="86"/>
      <c r="O69" s="86"/>
      <c r="P69" s="86"/>
      <c r="Q69" s="86"/>
      <c r="R69" s="150"/>
      <c r="S69" s="171"/>
      <c r="T69" s="172"/>
      <c r="U69" s="164"/>
      <c r="V69" s="163"/>
      <c r="W69" s="165">
        <f t="shared" si="42"/>
        <v>0</v>
      </c>
      <c r="X69" s="166"/>
      <c r="Y69" s="208">
        <f t="shared" si="43"/>
        <v>0</v>
      </c>
      <c r="Z69" s="209"/>
      <c r="AA69" s="210"/>
      <c r="AB69" s="211"/>
      <c r="AC69" s="211"/>
      <c r="AD69" s="211"/>
      <c r="AE69" s="211"/>
      <c r="AF69" s="211"/>
      <c r="AG69" s="211"/>
      <c r="AH69" s="241"/>
      <c r="AI69" s="242">
        <f t="shared" si="44"/>
        <v>0</v>
      </c>
      <c r="AJ69" s="243"/>
      <c r="AK69" s="244"/>
      <c r="AL69" s="296">
        <f t="shared" si="45"/>
        <v>0</v>
      </c>
      <c r="AM69" s="243"/>
      <c r="AN69" s="244"/>
      <c r="AO69" s="242">
        <f t="shared" si="36"/>
        <v>0</v>
      </c>
      <c r="AP69" s="243"/>
      <c r="AQ69" s="269"/>
      <c r="AR69" s="297">
        <f t="shared" si="37"/>
        <v>0</v>
      </c>
      <c r="AS69" s="243"/>
      <c r="AT69" s="270"/>
      <c r="AU69" s="242">
        <f t="shared" si="38"/>
        <v>0</v>
      </c>
      <c r="AV69" s="243"/>
      <c r="AW69" s="244"/>
      <c r="AX69" s="296">
        <f t="shared" si="39"/>
        <v>0</v>
      </c>
      <c r="AY69" s="243"/>
      <c r="AZ69" s="270"/>
      <c r="BA69" s="297">
        <f t="shared" si="40"/>
        <v>0</v>
      </c>
      <c r="BB69" s="243"/>
      <c r="BC69" s="269"/>
      <c r="BD69" s="297">
        <f t="shared" si="41"/>
        <v>0</v>
      </c>
      <c r="BE69" s="243"/>
      <c r="BF69" s="270"/>
      <c r="BG69" s="332"/>
      <c r="BH69" s="333"/>
      <c r="BI69" s="334"/>
      <c r="BJ69" s="331"/>
      <c r="BK69" s="10"/>
      <c r="BL69" s="10"/>
      <c r="BM69" s="10"/>
      <c r="BN69" s="10"/>
      <c r="BO69" s="10"/>
      <c r="BP69" s="10"/>
      <c r="BQ69" s="10"/>
      <c r="BR69" s="10"/>
      <c r="BS69" s="10"/>
      <c r="BT69" s="10"/>
      <c r="BU69" s="10"/>
      <c r="BV69" s="10"/>
      <c r="BW69" s="10"/>
      <c r="BX69" s="10"/>
      <c r="BY69" s="10"/>
      <c r="BZ69" s="10"/>
      <c r="CA69" s="10"/>
      <c r="CB69" s="10"/>
      <c r="CC69" s="10"/>
      <c r="CD69" s="10"/>
      <c r="CE69" s="10"/>
      <c r="CF69" s="10"/>
    </row>
    <row r="70" s="3" customFormat="1" ht="23.25" spans="1:84">
      <c r="A70" s="87" t="s">
        <v>199</v>
      </c>
      <c r="B70" s="88"/>
      <c r="C70" s="340" t="s">
        <v>200</v>
      </c>
      <c r="D70" s="341"/>
      <c r="E70" s="341"/>
      <c r="F70" s="341"/>
      <c r="G70" s="341"/>
      <c r="H70" s="341"/>
      <c r="I70" s="341"/>
      <c r="J70" s="341"/>
      <c r="K70" s="341"/>
      <c r="L70" s="341"/>
      <c r="M70" s="341"/>
      <c r="N70" s="341"/>
      <c r="O70" s="341"/>
      <c r="P70" s="341"/>
      <c r="Q70" s="341"/>
      <c r="R70" s="377"/>
      <c r="S70" s="71">
        <v>1</v>
      </c>
      <c r="T70" s="157"/>
      <c r="U70" s="158"/>
      <c r="V70" s="157"/>
      <c r="W70" s="154">
        <f t="shared" si="42"/>
        <v>108</v>
      </c>
      <c r="X70" s="155"/>
      <c r="Y70" s="205">
        <f t="shared" si="43"/>
        <v>54</v>
      </c>
      <c r="Z70" s="206"/>
      <c r="AA70" s="207">
        <v>36</v>
      </c>
      <c r="AB70" s="74"/>
      <c r="AC70" s="74"/>
      <c r="AD70" s="74"/>
      <c r="AE70" s="74">
        <v>18</v>
      </c>
      <c r="AF70" s="74"/>
      <c r="AG70" s="74"/>
      <c r="AH70" s="134"/>
      <c r="AI70" s="237">
        <f t="shared" si="44"/>
        <v>108</v>
      </c>
      <c r="AJ70" s="238">
        <f>Y70</f>
        <v>54</v>
      </c>
      <c r="AK70" s="239">
        <v>3</v>
      </c>
      <c r="AL70" s="240">
        <f t="shared" si="45"/>
        <v>0</v>
      </c>
      <c r="AM70" s="238"/>
      <c r="AN70" s="239"/>
      <c r="AO70" s="237">
        <f t="shared" si="36"/>
        <v>0</v>
      </c>
      <c r="AP70" s="238"/>
      <c r="AQ70" s="266"/>
      <c r="AR70" s="267">
        <f t="shared" si="37"/>
        <v>0</v>
      </c>
      <c r="AS70" s="238"/>
      <c r="AT70" s="268"/>
      <c r="AU70" s="237">
        <f t="shared" si="38"/>
        <v>0</v>
      </c>
      <c r="AV70" s="238"/>
      <c r="AW70" s="239"/>
      <c r="AX70" s="240">
        <f t="shared" si="39"/>
        <v>0</v>
      </c>
      <c r="AY70" s="238"/>
      <c r="AZ70" s="268"/>
      <c r="BA70" s="267">
        <f t="shared" si="40"/>
        <v>0</v>
      </c>
      <c r="BB70" s="238"/>
      <c r="BC70" s="266"/>
      <c r="BD70" s="267">
        <f t="shared" si="41"/>
        <v>0</v>
      </c>
      <c r="BE70" s="238"/>
      <c r="BF70" s="268"/>
      <c r="BG70" s="327" t="s">
        <v>201</v>
      </c>
      <c r="BH70" s="328"/>
      <c r="BI70" s="329"/>
      <c r="BJ70" s="330" t="s">
        <v>119</v>
      </c>
      <c r="BK70" s="23"/>
      <c r="BL70" s="23"/>
      <c r="BM70" s="23"/>
      <c r="BN70" s="23"/>
      <c r="BO70" s="23"/>
      <c r="BP70" s="23"/>
      <c r="BQ70" s="23"/>
      <c r="BR70" s="23"/>
      <c r="BS70" s="23"/>
      <c r="BT70" s="23"/>
      <c r="BU70" s="23"/>
      <c r="BV70" s="23"/>
      <c r="BW70" s="23"/>
      <c r="BX70" s="23"/>
      <c r="BY70" s="23"/>
      <c r="BZ70" s="23"/>
      <c r="CA70" s="23"/>
      <c r="CB70" s="23"/>
      <c r="CC70" s="23"/>
      <c r="CD70" s="23"/>
      <c r="CE70" s="23"/>
      <c r="CF70" s="23"/>
    </row>
    <row r="71" s="3" customFormat="1" ht="25.5" spans="1:84">
      <c r="A71" s="87" t="s">
        <v>202</v>
      </c>
      <c r="B71" s="88"/>
      <c r="C71" s="89" t="s">
        <v>203</v>
      </c>
      <c r="D71" s="90"/>
      <c r="E71" s="90"/>
      <c r="F71" s="90"/>
      <c r="G71" s="90"/>
      <c r="H71" s="90"/>
      <c r="I71" s="90"/>
      <c r="J71" s="90"/>
      <c r="K71" s="90"/>
      <c r="L71" s="90"/>
      <c r="M71" s="90"/>
      <c r="N71" s="90"/>
      <c r="O71" s="90"/>
      <c r="P71" s="90"/>
      <c r="Q71" s="90"/>
      <c r="R71" s="156"/>
      <c r="S71" s="71">
        <v>5</v>
      </c>
      <c r="T71" s="157"/>
      <c r="U71" s="158"/>
      <c r="V71" s="157"/>
      <c r="W71" s="154">
        <f t="shared" si="42"/>
        <v>108</v>
      </c>
      <c r="X71" s="155"/>
      <c r="Y71" s="205">
        <f t="shared" si="43"/>
        <v>72</v>
      </c>
      <c r="Z71" s="206"/>
      <c r="AA71" s="207">
        <v>36</v>
      </c>
      <c r="AB71" s="74"/>
      <c r="AC71" s="74">
        <v>36</v>
      </c>
      <c r="AD71" s="74"/>
      <c r="AE71" s="74"/>
      <c r="AF71" s="74"/>
      <c r="AG71" s="74"/>
      <c r="AH71" s="134"/>
      <c r="AI71" s="237">
        <f t="shared" si="44"/>
        <v>0</v>
      </c>
      <c r="AJ71" s="238"/>
      <c r="AK71" s="239"/>
      <c r="AL71" s="240">
        <f t="shared" si="45"/>
        <v>0</v>
      </c>
      <c r="AM71" s="238"/>
      <c r="AN71" s="239"/>
      <c r="AO71" s="237">
        <f t="shared" si="36"/>
        <v>0</v>
      </c>
      <c r="AP71" s="238"/>
      <c r="AQ71" s="266"/>
      <c r="AR71" s="267">
        <f t="shared" si="37"/>
        <v>0</v>
      </c>
      <c r="AS71" s="238"/>
      <c r="AT71" s="268"/>
      <c r="AU71" s="237">
        <f t="shared" si="38"/>
        <v>108</v>
      </c>
      <c r="AV71" s="238">
        <f>Y71</f>
        <v>72</v>
      </c>
      <c r="AW71" s="239">
        <v>3</v>
      </c>
      <c r="AX71" s="240">
        <f t="shared" si="39"/>
        <v>0</v>
      </c>
      <c r="AY71" s="238"/>
      <c r="AZ71" s="268"/>
      <c r="BA71" s="267">
        <f t="shared" si="40"/>
        <v>0</v>
      </c>
      <c r="BB71" s="238"/>
      <c r="BC71" s="266"/>
      <c r="BD71" s="267">
        <f t="shared" si="41"/>
        <v>0</v>
      </c>
      <c r="BE71" s="238"/>
      <c r="BF71" s="268"/>
      <c r="BG71" s="327" t="s">
        <v>204</v>
      </c>
      <c r="BH71" s="328"/>
      <c r="BI71" s="329"/>
      <c r="BJ71" s="330" t="s">
        <v>160</v>
      </c>
      <c r="BK71" s="23"/>
      <c r="BL71" s="23"/>
      <c r="BM71" s="23"/>
      <c r="BN71" s="23"/>
      <c r="BO71" s="23"/>
      <c r="BP71" s="23"/>
      <c r="BQ71" s="23"/>
      <c r="BR71" s="23"/>
      <c r="BS71" s="23"/>
      <c r="BT71" s="23"/>
      <c r="BU71" s="23"/>
      <c r="BV71" s="23"/>
      <c r="BW71" s="23"/>
      <c r="BX71" s="23"/>
      <c r="BY71" s="23"/>
      <c r="BZ71" s="23"/>
      <c r="CA71" s="23"/>
      <c r="CB71" s="23"/>
      <c r="CC71" s="23"/>
      <c r="CD71" s="23"/>
      <c r="CE71" s="23"/>
      <c r="CF71" s="23"/>
    </row>
    <row r="72" s="7" customFormat="1" ht="26.25" spans="1:84">
      <c r="A72" s="83" t="s">
        <v>205</v>
      </c>
      <c r="B72" s="84"/>
      <c r="C72" s="85" t="s">
        <v>206</v>
      </c>
      <c r="D72" s="86"/>
      <c r="E72" s="86"/>
      <c r="F72" s="86"/>
      <c r="G72" s="86"/>
      <c r="H72" s="86"/>
      <c r="I72" s="86"/>
      <c r="J72" s="86"/>
      <c r="K72" s="86"/>
      <c r="L72" s="86"/>
      <c r="M72" s="86"/>
      <c r="N72" s="86"/>
      <c r="O72" s="86"/>
      <c r="P72" s="86"/>
      <c r="Q72" s="86"/>
      <c r="R72" s="150"/>
      <c r="S72" s="71"/>
      <c r="T72" s="157"/>
      <c r="U72" s="164"/>
      <c r="V72" s="163"/>
      <c r="W72" s="165">
        <f t="shared" si="42"/>
        <v>0</v>
      </c>
      <c r="X72" s="166"/>
      <c r="Y72" s="208">
        <f t="shared" si="43"/>
        <v>0</v>
      </c>
      <c r="Z72" s="209"/>
      <c r="AA72" s="210"/>
      <c r="AB72" s="211"/>
      <c r="AC72" s="211"/>
      <c r="AD72" s="211"/>
      <c r="AE72" s="211"/>
      <c r="AF72" s="211"/>
      <c r="AG72" s="211"/>
      <c r="AH72" s="241"/>
      <c r="AI72" s="242">
        <f t="shared" si="44"/>
        <v>0</v>
      </c>
      <c r="AJ72" s="243"/>
      <c r="AK72" s="244"/>
      <c r="AL72" s="296">
        <f t="shared" si="45"/>
        <v>0</v>
      </c>
      <c r="AM72" s="243"/>
      <c r="AN72" s="244"/>
      <c r="AO72" s="242">
        <f t="shared" si="36"/>
        <v>0</v>
      </c>
      <c r="AP72" s="243"/>
      <c r="AQ72" s="269"/>
      <c r="AR72" s="297">
        <f t="shared" si="37"/>
        <v>0</v>
      </c>
      <c r="AS72" s="243"/>
      <c r="AT72" s="270"/>
      <c r="AU72" s="242">
        <f t="shared" si="38"/>
        <v>0</v>
      </c>
      <c r="AV72" s="243"/>
      <c r="AW72" s="244"/>
      <c r="AX72" s="296">
        <f t="shared" si="39"/>
        <v>0</v>
      </c>
      <c r="AY72" s="243"/>
      <c r="AZ72" s="270"/>
      <c r="BA72" s="297">
        <f t="shared" si="40"/>
        <v>0</v>
      </c>
      <c r="BB72" s="243"/>
      <c r="BC72" s="269"/>
      <c r="BD72" s="297">
        <f t="shared" si="41"/>
        <v>0</v>
      </c>
      <c r="BE72" s="243"/>
      <c r="BF72" s="270"/>
      <c r="BG72" s="332"/>
      <c r="BH72" s="333"/>
      <c r="BI72" s="334"/>
      <c r="BJ72" s="331"/>
      <c r="BK72" s="10"/>
      <c r="BL72" s="10"/>
      <c r="BM72" s="10"/>
      <c r="BN72" s="10"/>
      <c r="BO72" s="10"/>
      <c r="BP72" s="10"/>
      <c r="BQ72" s="10"/>
      <c r="BR72" s="10"/>
      <c r="BS72" s="10"/>
      <c r="BT72" s="10"/>
      <c r="BU72" s="10"/>
      <c r="BV72" s="10"/>
      <c r="BW72" s="10"/>
      <c r="BX72" s="10"/>
      <c r="BY72" s="10"/>
      <c r="BZ72" s="10"/>
      <c r="CA72" s="10"/>
      <c r="CB72" s="10"/>
      <c r="CC72" s="10"/>
      <c r="CD72" s="10"/>
      <c r="CE72" s="10"/>
      <c r="CF72" s="10"/>
    </row>
    <row r="73" s="3" customFormat="1" ht="25.5" spans="1:84">
      <c r="A73" s="87" t="s">
        <v>207</v>
      </c>
      <c r="B73" s="88"/>
      <c r="C73" s="97" t="s">
        <v>208</v>
      </c>
      <c r="D73" s="98"/>
      <c r="E73" s="98"/>
      <c r="F73" s="98"/>
      <c r="G73" s="98"/>
      <c r="H73" s="98"/>
      <c r="I73" s="98"/>
      <c r="J73" s="98"/>
      <c r="K73" s="98"/>
      <c r="L73" s="98"/>
      <c r="M73" s="98"/>
      <c r="N73" s="98"/>
      <c r="O73" s="98"/>
      <c r="P73" s="98"/>
      <c r="Q73" s="98"/>
      <c r="R73" s="173"/>
      <c r="S73" s="71">
        <v>5</v>
      </c>
      <c r="T73" s="157"/>
      <c r="U73" s="158"/>
      <c r="V73" s="157"/>
      <c r="W73" s="154">
        <f t="shared" si="42"/>
        <v>108</v>
      </c>
      <c r="X73" s="155"/>
      <c r="Y73" s="205">
        <f t="shared" si="43"/>
        <v>72</v>
      </c>
      <c r="Z73" s="206"/>
      <c r="AA73" s="207">
        <v>36</v>
      </c>
      <c r="AB73" s="74"/>
      <c r="AC73" s="74">
        <v>36</v>
      </c>
      <c r="AD73" s="74"/>
      <c r="AE73" s="74"/>
      <c r="AF73" s="74"/>
      <c r="AG73" s="74"/>
      <c r="AH73" s="134"/>
      <c r="AI73" s="237">
        <f t="shared" si="44"/>
        <v>0</v>
      </c>
      <c r="AJ73" s="238"/>
      <c r="AK73" s="239"/>
      <c r="AL73" s="240">
        <f t="shared" si="45"/>
        <v>0</v>
      </c>
      <c r="AM73" s="238"/>
      <c r="AN73" s="239"/>
      <c r="AO73" s="237">
        <f t="shared" si="36"/>
        <v>0</v>
      </c>
      <c r="AP73" s="238"/>
      <c r="AQ73" s="266"/>
      <c r="AR73" s="267">
        <f t="shared" si="37"/>
        <v>0</v>
      </c>
      <c r="AS73" s="238"/>
      <c r="AT73" s="268"/>
      <c r="AU73" s="237">
        <f t="shared" si="38"/>
        <v>108</v>
      </c>
      <c r="AV73" s="238">
        <f>Y73</f>
        <v>72</v>
      </c>
      <c r="AW73" s="239">
        <v>3</v>
      </c>
      <c r="AX73" s="240">
        <f t="shared" si="39"/>
        <v>0</v>
      </c>
      <c r="AY73" s="238"/>
      <c r="AZ73" s="268"/>
      <c r="BA73" s="267">
        <f t="shared" si="40"/>
        <v>0</v>
      </c>
      <c r="BB73" s="238"/>
      <c r="BC73" s="266"/>
      <c r="BD73" s="267">
        <f t="shared" si="41"/>
        <v>0</v>
      </c>
      <c r="BE73" s="238"/>
      <c r="BF73" s="268"/>
      <c r="BG73" s="327" t="s">
        <v>209</v>
      </c>
      <c r="BH73" s="328"/>
      <c r="BI73" s="329"/>
      <c r="BJ73" s="330" t="s">
        <v>119</v>
      </c>
      <c r="BK73" s="23"/>
      <c r="BL73" s="23"/>
      <c r="BM73" s="23"/>
      <c r="BN73" s="23"/>
      <c r="BO73" s="23"/>
      <c r="BP73" s="23"/>
      <c r="BQ73" s="23"/>
      <c r="BR73" s="23"/>
      <c r="BS73" s="23"/>
      <c r="BT73" s="23"/>
      <c r="BU73" s="23"/>
      <c r="BV73" s="23"/>
      <c r="BW73" s="23"/>
      <c r="BX73" s="23"/>
      <c r="BY73" s="23"/>
      <c r="BZ73" s="23"/>
      <c r="CA73" s="23"/>
      <c r="CB73" s="23"/>
      <c r="CC73" s="23"/>
      <c r="CD73" s="23"/>
      <c r="CE73" s="23"/>
      <c r="CF73" s="23"/>
    </row>
    <row r="74" s="3" customFormat="1" ht="25.5" spans="1:84">
      <c r="A74" s="87" t="s">
        <v>210</v>
      </c>
      <c r="B74" s="88"/>
      <c r="C74" s="99" t="s">
        <v>211</v>
      </c>
      <c r="D74" s="100"/>
      <c r="E74" s="100"/>
      <c r="F74" s="100"/>
      <c r="G74" s="100"/>
      <c r="H74" s="100"/>
      <c r="I74" s="100"/>
      <c r="J74" s="100"/>
      <c r="K74" s="100"/>
      <c r="L74" s="100"/>
      <c r="M74" s="100"/>
      <c r="N74" s="100"/>
      <c r="O74" s="100"/>
      <c r="P74" s="100"/>
      <c r="Q74" s="100"/>
      <c r="R74" s="174"/>
      <c r="S74" s="71">
        <v>7</v>
      </c>
      <c r="T74" s="157"/>
      <c r="U74" s="158"/>
      <c r="V74" s="157"/>
      <c r="W74" s="378">
        <f t="shared" si="42"/>
        <v>204</v>
      </c>
      <c r="X74" s="379"/>
      <c r="Y74" s="418">
        <f t="shared" si="43"/>
        <v>108</v>
      </c>
      <c r="Z74" s="419"/>
      <c r="AA74" s="396">
        <v>54</v>
      </c>
      <c r="AB74" s="420"/>
      <c r="AC74" s="420">
        <v>54</v>
      </c>
      <c r="AD74" s="420"/>
      <c r="AE74" s="420"/>
      <c r="AF74" s="420"/>
      <c r="AG74" s="420"/>
      <c r="AH74" s="397"/>
      <c r="AI74" s="457">
        <f t="shared" si="44"/>
        <v>0</v>
      </c>
      <c r="AJ74" s="458"/>
      <c r="AK74" s="459"/>
      <c r="AL74" s="460">
        <f t="shared" si="45"/>
        <v>0</v>
      </c>
      <c r="AM74" s="458"/>
      <c r="AN74" s="459"/>
      <c r="AO74" s="457">
        <f t="shared" si="36"/>
        <v>0</v>
      </c>
      <c r="AP74" s="458"/>
      <c r="AQ74" s="493"/>
      <c r="AR74" s="494">
        <f t="shared" si="37"/>
        <v>0</v>
      </c>
      <c r="AS74" s="458"/>
      <c r="AT74" s="495"/>
      <c r="AU74" s="457">
        <f t="shared" si="38"/>
        <v>0</v>
      </c>
      <c r="AV74" s="238"/>
      <c r="AW74" s="239"/>
      <c r="AX74" s="460">
        <f t="shared" si="39"/>
        <v>0</v>
      </c>
      <c r="AY74" s="458"/>
      <c r="AZ74" s="495"/>
      <c r="BA74" s="267">
        <f>BC74*34</f>
        <v>204</v>
      </c>
      <c r="BB74" s="458">
        <f>Y74</f>
        <v>108</v>
      </c>
      <c r="BC74" s="493">
        <v>6</v>
      </c>
      <c r="BD74" s="494">
        <f t="shared" si="41"/>
        <v>0</v>
      </c>
      <c r="BE74" s="238"/>
      <c r="BF74" s="268"/>
      <c r="BG74" s="327" t="s">
        <v>212</v>
      </c>
      <c r="BH74" s="328"/>
      <c r="BI74" s="329"/>
      <c r="BJ74" s="330" t="s">
        <v>160</v>
      </c>
      <c r="BK74" s="23"/>
      <c r="BL74" s="23"/>
      <c r="BM74" s="23"/>
      <c r="BN74" s="23"/>
      <c r="BO74" s="23"/>
      <c r="BP74" s="23"/>
      <c r="BQ74" s="23"/>
      <c r="BR74" s="23"/>
      <c r="BS74" s="23"/>
      <c r="BT74" s="23"/>
      <c r="BU74" s="23"/>
      <c r="BV74" s="23"/>
      <c r="BW74" s="23"/>
      <c r="BX74" s="23"/>
      <c r="BY74" s="23"/>
      <c r="BZ74" s="23"/>
      <c r="CA74" s="23"/>
      <c r="CB74" s="23"/>
      <c r="CC74" s="23"/>
      <c r="CD74" s="23"/>
      <c r="CE74" s="23"/>
      <c r="CF74" s="23"/>
    </row>
    <row r="75" s="10" customFormat="1" ht="26.25" spans="1:62">
      <c r="A75" s="83" t="s">
        <v>213</v>
      </c>
      <c r="B75" s="84"/>
      <c r="C75" s="91" t="s">
        <v>214</v>
      </c>
      <c r="D75" s="92"/>
      <c r="E75" s="92"/>
      <c r="F75" s="92"/>
      <c r="G75" s="92"/>
      <c r="H75" s="92"/>
      <c r="I75" s="92"/>
      <c r="J75" s="92"/>
      <c r="K75" s="92"/>
      <c r="L75" s="92"/>
      <c r="M75" s="92"/>
      <c r="N75" s="92"/>
      <c r="O75" s="92"/>
      <c r="P75" s="92"/>
      <c r="Q75" s="92"/>
      <c r="R75" s="159"/>
      <c r="S75" s="162"/>
      <c r="T75" s="163"/>
      <c r="U75" s="164"/>
      <c r="V75" s="163"/>
      <c r="W75" s="165">
        <f t="shared" si="42"/>
        <v>0</v>
      </c>
      <c r="X75" s="166"/>
      <c r="Y75" s="208">
        <f t="shared" si="43"/>
        <v>0</v>
      </c>
      <c r="Z75" s="209"/>
      <c r="AA75" s="210"/>
      <c r="AB75" s="211"/>
      <c r="AC75" s="211"/>
      <c r="AD75" s="211"/>
      <c r="AE75" s="211"/>
      <c r="AF75" s="211"/>
      <c r="AG75" s="211"/>
      <c r="AH75" s="241"/>
      <c r="AI75" s="242">
        <f t="shared" si="44"/>
        <v>0</v>
      </c>
      <c r="AJ75" s="243"/>
      <c r="AK75" s="244"/>
      <c r="AL75" s="296">
        <f t="shared" si="45"/>
        <v>0</v>
      </c>
      <c r="AM75" s="243"/>
      <c r="AN75" s="244"/>
      <c r="AO75" s="242">
        <f t="shared" si="36"/>
        <v>0</v>
      </c>
      <c r="AP75" s="243"/>
      <c r="AQ75" s="269"/>
      <c r="AR75" s="297">
        <f t="shared" si="37"/>
        <v>0</v>
      </c>
      <c r="AS75" s="243"/>
      <c r="AT75" s="270"/>
      <c r="AU75" s="242">
        <f t="shared" si="38"/>
        <v>0</v>
      </c>
      <c r="AV75" s="243"/>
      <c r="AW75" s="244"/>
      <c r="AX75" s="296">
        <f t="shared" si="39"/>
        <v>0</v>
      </c>
      <c r="AY75" s="243"/>
      <c r="AZ75" s="270"/>
      <c r="BA75" s="297">
        <f t="shared" si="40"/>
        <v>0</v>
      </c>
      <c r="BB75" s="243"/>
      <c r="BC75" s="269"/>
      <c r="BD75" s="297">
        <f t="shared" si="41"/>
        <v>0</v>
      </c>
      <c r="BE75" s="524"/>
      <c r="BF75" s="525"/>
      <c r="BG75" s="332"/>
      <c r="BH75" s="333"/>
      <c r="BI75" s="334"/>
      <c r="BJ75" s="331"/>
    </row>
    <row r="76" ht="25.5" spans="1:62">
      <c r="A76" s="87" t="s">
        <v>215</v>
      </c>
      <c r="B76" s="88"/>
      <c r="C76" s="99" t="s">
        <v>216</v>
      </c>
      <c r="D76" s="100"/>
      <c r="E76" s="100"/>
      <c r="F76" s="100"/>
      <c r="G76" s="100"/>
      <c r="H76" s="100"/>
      <c r="I76" s="100"/>
      <c r="J76" s="100"/>
      <c r="K76" s="100"/>
      <c r="L76" s="100"/>
      <c r="M76" s="100"/>
      <c r="N76" s="100"/>
      <c r="O76" s="100"/>
      <c r="P76" s="100"/>
      <c r="Q76" s="100"/>
      <c r="R76" s="174"/>
      <c r="S76" s="380">
        <v>4</v>
      </c>
      <c r="T76" s="381"/>
      <c r="U76" s="382">
        <v>5</v>
      </c>
      <c r="V76" s="381"/>
      <c r="W76" s="378">
        <f t="shared" si="42"/>
        <v>216</v>
      </c>
      <c r="X76" s="379"/>
      <c r="Y76" s="418">
        <f t="shared" si="43"/>
        <v>100</v>
      </c>
      <c r="Z76" s="419"/>
      <c r="AA76" s="396">
        <v>50</v>
      </c>
      <c r="AB76" s="420"/>
      <c r="AC76" s="420">
        <v>50</v>
      </c>
      <c r="AD76" s="420"/>
      <c r="AE76" s="420"/>
      <c r="AF76" s="420"/>
      <c r="AG76" s="420"/>
      <c r="AH76" s="397"/>
      <c r="AI76" s="457">
        <f t="shared" si="44"/>
        <v>0</v>
      </c>
      <c r="AJ76" s="458"/>
      <c r="AK76" s="459"/>
      <c r="AL76" s="460">
        <f t="shared" si="45"/>
        <v>0</v>
      </c>
      <c r="AM76" s="458"/>
      <c r="AN76" s="459"/>
      <c r="AO76" s="457">
        <f t="shared" si="36"/>
        <v>0</v>
      </c>
      <c r="AP76" s="458"/>
      <c r="AQ76" s="493"/>
      <c r="AR76" s="494">
        <f t="shared" si="37"/>
        <v>108</v>
      </c>
      <c r="AS76" s="458">
        <v>64</v>
      </c>
      <c r="AT76" s="495">
        <v>3</v>
      </c>
      <c r="AU76" s="457">
        <f t="shared" si="38"/>
        <v>108</v>
      </c>
      <c r="AV76" s="238">
        <v>36</v>
      </c>
      <c r="AW76" s="239">
        <v>3</v>
      </c>
      <c r="AX76" s="460">
        <f t="shared" si="39"/>
        <v>0</v>
      </c>
      <c r="AY76" s="458"/>
      <c r="AZ76" s="495"/>
      <c r="BA76" s="267">
        <f t="shared" si="40"/>
        <v>0</v>
      </c>
      <c r="BB76" s="238"/>
      <c r="BC76" s="266"/>
      <c r="BD76" s="267">
        <f t="shared" si="41"/>
        <v>0</v>
      </c>
      <c r="BE76" s="238"/>
      <c r="BF76" s="268"/>
      <c r="BG76" s="327" t="s">
        <v>217</v>
      </c>
      <c r="BH76" s="328"/>
      <c r="BI76" s="329"/>
      <c r="BJ76" s="330" t="s">
        <v>119</v>
      </c>
    </row>
    <row r="77" ht="50.1" customHeight="1" spans="1:62">
      <c r="A77" s="87" t="s">
        <v>218</v>
      </c>
      <c r="B77" s="88"/>
      <c r="C77" s="99" t="s">
        <v>219</v>
      </c>
      <c r="D77" s="100"/>
      <c r="E77" s="100"/>
      <c r="F77" s="100"/>
      <c r="G77" s="100"/>
      <c r="H77" s="100"/>
      <c r="I77" s="100"/>
      <c r="J77" s="100"/>
      <c r="K77" s="100"/>
      <c r="L77" s="100"/>
      <c r="M77" s="100"/>
      <c r="N77" s="100"/>
      <c r="O77" s="100"/>
      <c r="P77" s="100"/>
      <c r="Q77" s="100"/>
      <c r="R77" s="174"/>
      <c r="S77" s="383">
        <v>6</v>
      </c>
      <c r="T77" s="384"/>
      <c r="U77" s="382">
        <v>5</v>
      </c>
      <c r="V77" s="381"/>
      <c r="W77" s="378">
        <f t="shared" si="42"/>
        <v>288</v>
      </c>
      <c r="X77" s="379"/>
      <c r="Y77" s="418">
        <f t="shared" si="43"/>
        <v>138</v>
      </c>
      <c r="Z77" s="419"/>
      <c r="AA77" s="396">
        <v>70</v>
      </c>
      <c r="AB77" s="420"/>
      <c r="AC77" s="420">
        <v>68</v>
      </c>
      <c r="AD77" s="420"/>
      <c r="AE77" s="420"/>
      <c r="AF77" s="420"/>
      <c r="AG77" s="420"/>
      <c r="AH77" s="397"/>
      <c r="AI77" s="457">
        <f t="shared" si="44"/>
        <v>0</v>
      </c>
      <c r="AJ77" s="458"/>
      <c r="AK77" s="459"/>
      <c r="AL77" s="460">
        <f t="shared" si="45"/>
        <v>0</v>
      </c>
      <c r="AM77" s="458"/>
      <c r="AN77" s="459"/>
      <c r="AO77" s="457">
        <f t="shared" si="36"/>
        <v>0</v>
      </c>
      <c r="AP77" s="458"/>
      <c r="AQ77" s="493"/>
      <c r="AR77" s="494">
        <f t="shared" si="37"/>
        <v>0</v>
      </c>
      <c r="AS77" s="458"/>
      <c r="AT77" s="495"/>
      <c r="AU77" s="457">
        <f t="shared" si="38"/>
        <v>180</v>
      </c>
      <c r="AV77" s="238">
        <v>90</v>
      </c>
      <c r="AW77" s="239">
        <v>5</v>
      </c>
      <c r="AX77" s="460">
        <f t="shared" si="39"/>
        <v>108</v>
      </c>
      <c r="AY77" s="458">
        <v>48</v>
      </c>
      <c r="AZ77" s="495">
        <v>3</v>
      </c>
      <c r="BA77" s="267">
        <f t="shared" si="40"/>
        <v>0</v>
      </c>
      <c r="BB77" s="238"/>
      <c r="BC77" s="266"/>
      <c r="BD77" s="267">
        <f t="shared" si="41"/>
        <v>0</v>
      </c>
      <c r="BE77" s="526"/>
      <c r="BF77" s="527"/>
      <c r="BG77" s="327" t="s">
        <v>220</v>
      </c>
      <c r="BH77" s="328"/>
      <c r="BI77" s="329"/>
      <c r="BJ77" s="330" t="s">
        <v>160</v>
      </c>
    </row>
    <row r="78" ht="75" customHeight="1" spans="1:62">
      <c r="A78" s="87" t="s">
        <v>221</v>
      </c>
      <c r="B78" s="88"/>
      <c r="C78" s="97" t="s">
        <v>222</v>
      </c>
      <c r="D78" s="98"/>
      <c r="E78" s="98"/>
      <c r="F78" s="98"/>
      <c r="G78" s="98"/>
      <c r="H78" s="98"/>
      <c r="I78" s="98"/>
      <c r="J78" s="98"/>
      <c r="K78" s="98"/>
      <c r="L78" s="98"/>
      <c r="M78" s="98"/>
      <c r="N78" s="98"/>
      <c r="O78" s="98"/>
      <c r="P78" s="98"/>
      <c r="Q78" s="98"/>
      <c r="R78" s="173"/>
      <c r="S78" s="380"/>
      <c r="T78" s="381"/>
      <c r="U78" s="382"/>
      <c r="V78" s="381"/>
      <c r="W78" s="378">
        <f t="shared" si="42"/>
        <v>40</v>
      </c>
      <c r="X78" s="379"/>
      <c r="Y78" s="418">
        <f t="shared" si="43"/>
        <v>0</v>
      </c>
      <c r="Z78" s="419"/>
      <c r="AA78" s="396"/>
      <c r="AB78" s="420"/>
      <c r="AC78" s="420"/>
      <c r="AD78" s="420"/>
      <c r="AE78" s="420"/>
      <c r="AF78" s="420"/>
      <c r="AG78" s="420"/>
      <c r="AH78" s="397"/>
      <c r="AI78" s="457">
        <f t="shared" si="44"/>
        <v>0</v>
      </c>
      <c r="AJ78" s="458"/>
      <c r="AK78" s="459"/>
      <c r="AL78" s="460">
        <f t="shared" si="45"/>
        <v>0</v>
      </c>
      <c r="AM78" s="458"/>
      <c r="AN78" s="459"/>
      <c r="AO78" s="457">
        <f t="shared" si="36"/>
        <v>0</v>
      </c>
      <c r="AP78" s="458"/>
      <c r="AQ78" s="493"/>
      <c r="AR78" s="494">
        <f t="shared" si="37"/>
        <v>0</v>
      </c>
      <c r="AS78" s="458"/>
      <c r="AT78" s="495"/>
      <c r="AU78" s="457">
        <f t="shared" si="38"/>
        <v>0</v>
      </c>
      <c r="AV78" s="238"/>
      <c r="AW78" s="239"/>
      <c r="AX78" s="460">
        <v>40</v>
      </c>
      <c r="AY78" s="458"/>
      <c r="AZ78" s="495">
        <v>1</v>
      </c>
      <c r="BA78" s="267">
        <f t="shared" si="40"/>
        <v>0</v>
      </c>
      <c r="BB78" s="238"/>
      <c r="BC78" s="266"/>
      <c r="BD78" s="267">
        <f t="shared" si="41"/>
        <v>0</v>
      </c>
      <c r="BE78" s="238"/>
      <c r="BF78" s="268"/>
      <c r="BG78" s="327" t="s">
        <v>223</v>
      </c>
      <c r="BH78" s="328"/>
      <c r="BI78" s="329"/>
      <c r="BJ78" s="330"/>
    </row>
    <row r="79" ht="25.5" spans="1:62">
      <c r="A79" s="87" t="s">
        <v>224</v>
      </c>
      <c r="B79" s="88"/>
      <c r="C79" s="342" t="s">
        <v>225</v>
      </c>
      <c r="D79" s="343"/>
      <c r="E79" s="343"/>
      <c r="F79" s="343"/>
      <c r="G79" s="343"/>
      <c r="H79" s="343"/>
      <c r="I79" s="343"/>
      <c r="J79" s="343"/>
      <c r="K79" s="343"/>
      <c r="L79" s="343"/>
      <c r="M79" s="343"/>
      <c r="N79" s="343"/>
      <c r="O79" s="343"/>
      <c r="P79" s="343"/>
      <c r="Q79" s="343"/>
      <c r="R79" s="385"/>
      <c r="S79" s="71">
        <v>6</v>
      </c>
      <c r="T79" s="157"/>
      <c r="U79" s="158"/>
      <c r="V79" s="157"/>
      <c r="W79" s="154">
        <f t="shared" si="42"/>
        <v>108</v>
      </c>
      <c r="X79" s="155"/>
      <c r="Y79" s="205">
        <f t="shared" si="43"/>
        <v>64</v>
      </c>
      <c r="Z79" s="206"/>
      <c r="AA79" s="207">
        <v>32</v>
      </c>
      <c r="AB79" s="74"/>
      <c r="AC79" s="74">
        <v>32</v>
      </c>
      <c r="AD79" s="74"/>
      <c r="AE79" s="74"/>
      <c r="AF79" s="74"/>
      <c r="AG79" s="74"/>
      <c r="AH79" s="134"/>
      <c r="AI79" s="237">
        <f t="shared" si="44"/>
        <v>0</v>
      </c>
      <c r="AJ79" s="238"/>
      <c r="AK79" s="239"/>
      <c r="AL79" s="240">
        <f t="shared" si="45"/>
        <v>0</v>
      </c>
      <c r="AM79" s="238"/>
      <c r="AN79" s="239"/>
      <c r="AO79" s="237">
        <f t="shared" si="36"/>
        <v>0</v>
      </c>
      <c r="AP79" s="238"/>
      <c r="AQ79" s="266"/>
      <c r="AR79" s="267">
        <f t="shared" si="37"/>
        <v>0</v>
      </c>
      <c r="AS79" s="238"/>
      <c r="AT79" s="268"/>
      <c r="AU79" s="237">
        <f t="shared" si="38"/>
        <v>0</v>
      </c>
      <c r="AV79" s="238"/>
      <c r="AW79" s="239"/>
      <c r="AX79" s="240">
        <f t="shared" si="39"/>
        <v>108</v>
      </c>
      <c r="AY79" s="238">
        <f>Y79</f>
        <v>64</v>
      </c>
      <c r="AZ79" s="268">
        <v>3</v>
      </c>
      <c r="BA79" s="267">
        <f t="shared" si="40"/>
        <v>0</v>
      </c>
      <c r="BB79" s="238"/>
      <c r="BC79" s="266"/>
      <c r="BD79" s="267">
        <f t="shared" si="41"/>
        <v>0</v>
      </c>
      <c r="BE79" s="238"/>
      <c r="BF79" s="268"/>
      <c r="BG79" s="327" t="s">
        <v>226</v>
      </c>
      <c r="BH79" s="328"/>
      <c r="BI79" s="329"/>
      <c r="BJ79" s="330" t="s">
        <v>160</v>
      </c>
    </row>
    <row r="80" s="3" customFormat="1" ht="25.5" spans="1:84">
      <c r="A80" s="87" t="s">
        <v>227</v>
      </c>
      <c r="B80" s="88"/>
      <c r="C80" s="97" t="s">
        <v>228</v>
      </c>
      <c r="D80" s="98"/>
      <c r="E80" s="98"/>
      <c r="F80" s="98"/>
      <c r="G80" s="98"/>
      <c r="H80" s="98"/>
      <c r="I80" s="98"/>
      <c r="J80" s="98"/>
      <c r="K80" s="98"/>
      <c r="L80" s="98"/>
      <c r="M80" s="98"/>
      <c r="N80" s="98"/>
      <c r="O80" s="98"/>
      <c r="P80" s="98"/>
      <c r="Q80" s="98"/>
      <c r="R80" s="173"/>
      <c r="S80" s="71">
        <v>6</v>
      </c>
      <c r="T80" s="157"/>
      <c r="U80" s="158"/>
      <c r="V80" s="157"/>
      <c r="W80" s="154">
        <f t="shared" si="42"/>
        <v>108</v>
      </c>
      <c r="X80" s="155"/>
      <c r="Y80" s="205">
        <f t="shared" si="43"/>
        <v>64</v>
      </c>
      <c r="Z80" s="206"/>
      <c r="AA80" s="207">
        <v>32</v>
      </c>
      <c r="AB80" s="74"/>
      <c r="AC80" s="74">
        <v>32</v>
      </c>
      <c r="AD80" s="74"/>
      <c r="AE80" s="74"/>
      <c r="AF80" s="74"/>
      <c r="AG80" s="74"/>
      <c r="AH80" s="134"/>
      <c r="AI80" s="237">
        <f t="shared" si="44"/>
        <v>0</v>
      </c>
      <c r="AJ80" s="238"/>
      <c r="AK80" s="239"/>
      <c r="AL80" s="240">
        <f t="shared" si="45"/>
        <v>0</v>
      </c>
      <c r="AM80" s="238"/>
      <c r="AN80" s="239"/>
      <c r="AO80" s="237">
        <f t="shared" si="36"/>
        <v>0</v>
      </c>
      <c r="AP80" s="238"/>
      <c r="AQ80" s="266"/>
      <c r="AR80" s="267">
        <f t="shared" si="37"/>
        <v>0</v>
      </c>
      <c r="AS80" s="238"/>
      <c r="AT80" s="268"/>
      <c r="AU80" s="237">
        <f t="shared" si="38"/>
        <v>0</v>
      </c>
      <c r="AV80" s="238"/>
      <c r="AW80" s="239"/>
      <c r="AX80" s="240">
        <f t="shared" si="39"/>
        <v>108</v>
      </c>
      <c r="AY80" s="238">
        <f>Y80</f>
        <v>64</v>
      </c>
      <c r="AZ80" s="268">
        <v>3</v>
      </c>
      <c r="BA80" s="267">
        <f t="shared" si="40"/>
        <v>0</v>
      </c>
      <c r="BB80" s="238"/>
      <c r="BC80" s="266"/>
      <c r="BD80" s="267">
        <f t="shared" si="41"/>
        <v>0</v>
      </c>
      <c r="BE80" s="238"/>
      <c r="BF80" s="268"/>
      <c r="BG80" s="327" t="s">
        <v>229</v>
      </c>
      <c r="BH80" s="328"/>
      <c r="BI80" s="329"/>
      <c r="BJ80" s="330" t="s">
        <v>119</v>
      </c>
      <c r="BK80" s="23"/>
      <c r="BL80" s="23"/>
      <c r="BM80" s="23"/>
      <c r="BN80" s="23"/>
      <c r="BO80" s="23"/>
      <c r="BP80" s="23"/>
      <c r="BQ80" s="23"/>
      <c r="BR80" s="23"/>
      <c r="BS80" s="23"/>
      <c r="BT80" s="23"/>
      <c r="BU80" s="23"/>
      <c r="BV80" s="23"/>
      <c r="BW80" s="23"/>
      <c r="BX80" s="23"/>
      <c r="BY80" s="23"/>
      <c r="BZ80" s="23"/>
      <c r="CA80" s="23"/>
      <c r="CB80" s="23"/>
      <c r="CC80" s="23"/>
      <c r="CD80" s="23"/>
      <c r="CE80" s="23"/>
      <c r="CF80" s="23"/>
    </row>
    <row r="81" ht="50.1" customHeight="1" spans="1:62">
      <c r="A81" s="87" t="s">
        <v>230</v>
      </c>
      <c r="B81" s="88"/>
      <c r="C81" s="97" t="s">
        <v>231</v>
      </c>
      <c r="D81" s="98"/>
      <c r="E81" s="98"/>
      <c r="F81" s="98"/>
      <c r="G81" s="98"/>
      <c r="H81" s="98"/>
      <c r="I81" s="98"/>
      <c r="J81" s="98"/>
      <c r="K81" s="98"/>
      <c r="L81" s="98"/>
      <c r="M81" s="98"/>
      <c r="N81" s="98"/>
      <c r="O81" s="98"/>
      <c r="P81" s="98"/>
      <c r="Q81" s="98"/>
      <c r="R81" s="173"/>
      <c r="S81" s="71"/>
      <c r="T81" s="157"/>
      <c r="U81" s="158"/>
      <c r="V81" s="157"/>
      <c r="W81" s="154">
        <f t="shared" ref="W81" si="46">AI81+AL81+AO81+AR81+AU81+AX81+BA81+BD81</f>
        <v>60</v>
      </c>
      <c r="X81" s="155"/>
      <c r="Y81" s="205">
        <f t="shared" ref="Y81" si="47">SUM(AA81:AH81)</f>
        <v>0</v>
      </c>
      <c r="Z81" s="206"/>
      <c r="AA81" s="207"/>
      <c r="AB81" s="74"/>
      <c r="AC81" s="74"/>
      <c r="AD81" s="74"/>
      <c r="AE81" s="74"/>
      <c r="AF81" s="74"/>
      <c r="AG81" s="74"/>
      <c r="AH81" s="134"/>
      <c r="AI81" s="237">
        <f t="shared" ref="AI81" si="48">AK81*36</f>
        <v>0</v>
      </c>
      <c r="AJ81" s="238"/>
      <c r="AK81" s="239"/>
      <c r="AL81" s="240">
        <f t="shared" ref="AL81" si="49">AN81*36</f>
        <v>0</v>
      </c>
      <c r="AM81" s="238"/>
      <c r="AN81" s="239"/>
      <c r="AO81" s="237">
        <f t="shared" ref="AO81" si="50">AQ81*36</f>
        <v>0</v>
      </c>
      <c r="AP81" s="238"/>
      <c r="AQ81" s="266"/>
      <c r="AR81" s="267">
        <f t="shared" ref="AR81" si="51">AT81*36</f>
        <v>0</v>
      </c>
      <c r="AS81" s="238"/>
      <c r="AT81" s="268"/>
      <c r="AU81" s="237">
        <f t="shared" ref="AU81" si="52">AW81*36</f>
        <v>0</v>
      </c>
      <c r="AV81" s="238"/>
      <c r="AW81" s="239"/>
      <c r="AX81" s="240">
        <f t="shared" ref="AX81:AX97" si="53">AZ81*36</f>
        <v>0</v>
      </c>
      <c r="AY81" s="238"/>
      <c r="AZ81" s="268"/>
      <c r="BA81" s="267">
        <v>60</v>
      </c>
      <c r="BB81" s="238"/>
      <c r="BC81" s="266">
        <v>2</v>
      </c>
      <c r="BD81" s="267">
        <f t="shared" ref="BD81" si="54">BF81*36</f>
        <v>0</v>
      </c>
      <c r="BE81" s="238"/>
      <c r="BF81" s="268"/>
      <c r="BG81" s="327" t="s">
        <v>232</v>
      </c>
      <c r="BH81" s="328"/>
      <c r="BI81" s="329"/>
      <c r="BJ81" s="330"/>
    </row>
    <row r="82" s="3" customFormat="1" ht="25.5" spans="1:84">
      <c r="A82" s="344" t="s">
        <v>233</v>
      </c>
      <c r="B82" s="345"/>
      <c r="C82" s="346" t="s">
        <v>234</v>
      </c>
      <c r="D82" s="347"/>
      <c r="E82" s="347"/>
      <c r="F82" s="347"/>
      <c r="G82" s="347"/>
      <c r="H82" s="347"/>
      <c r="I82" s="347"/>
      <c r="J82" s="347"/>
      <c r="K82" s="347"/>
      <c r="L82" s="347"/>
      <c r="M82" s="347"/>
      <c r="N82" s="347"/>
      <c r="O82" s="347"/>
      <c r="P82" s="347"/>
      <c r="Q82" s="347"/>
      <c r="R82" s="386"/>
      <c r="S82" s="387">
        <v>6</v>
      </c>
      <c r="T82" s="388"/>
      <c r="U82" s="389"/>
      <c r="V82" s="388"/>
      <c r="W82" s="390">
        <f t="shared" ref="W82:W85" si="55">AI82+AL82+AO82+AR82+AU82+AX82+BA82+BD82</f>
        <v>108</v>
      </c>
      <c r="X82" s="391"/>
      <c r="Y82" s="421">
        <f t="shared" ref="Y82:Y85" si="56">SUM(AA82:AH82)</f>
        <v>64</v>
      </c>
      <c r="Z82" s="422"/>
      <c r="AA82" s="423">
        <v>32</v>
      </c>
      <c r="AB82" s="424"/>
      <c r="AC82" s="424">
        <v>32</v>
      </c>
      <c r="AD82" s="424"/>
      <c r="AE82" s="424"/>
      <c r="AF82" s="424"/>
      <c r="AG82" s="424"/>
      <c r="AH82" s="461"/>
      <c r="AI82" s="462">
        <f t="shared" ref="AI82:AI85" si="57">AK82*36</f>
        <v>0</v>
      </c>
      <c r="AJ82" s="463"/>
      <c r="AK82" s="464"/>
      <c r="AL82" s="465">
        <f t="shared" ref="AL82:AL87" si="58">AN82*36</f>
        <v>0</v>
      </c>
      <c r="AM82" s="463"/>
      <c r="AN82" s="464"/>
      <c r="AO82" s="462">
        <f t="shared" ref="AO82:AO85" si="59">AQ82*36</f>
        <v>0</v>
      </c>
      <c r="AP82" s="463"/>
      <c r="AQ82" s="496"/>
      <c r="AR82" s="497">
        <f t="shared" ref="AR82:AR85" si="60">AT82*36</f>
        <v>0</v>
      </c>
      <c r="AS82" s="463"/>
      <c r="AT82" s="498"/>
      <c r="AU82" s="462">
        <f t="shared" ref="AU82:AU85" si="61">AW82*36</f>
        <v>0</v>
      </c>
      <c r="AV82" s="463"/>
      <c r="AW82" s="464"/>
      <c r="AX82" s="465">
        <f t="shared" si="53"/>
        <v>108</v>
      </c>
      <c r="AY82" s="463">
        <f>Y82</f>
        <v>64</v>
      </c>
      <c r="AZ82" s="498">
        <v>3</v>
      </c>
      <c r="BA82" s="497">
        <f t="shared" ref="BA82:BA85" si="62">BC82*36</f>
        <v>0</v>
      </c>
      <c r="BB82" s="463"/>
      <c r="BC82" s="496"/>
      <c r="BD82" s="497">
        <f t="shared" ref="BD82:BD85" si="63">BF82*36</f>
        <v>0</v>
      </c>
      <c r="BE82" s="463"/>
      <c r="BF82" s="498"/>
      <c r="BG82" s="528" t="s">
        <v>235</v>
      </c>
      <c r="BH82" s="529"/>
      <c r="BI82" s="530"/>
      <c r="BJ82" s="531" t="s">
        <v>119</v>
      </c>
      <c r="BK82" s="23"/>
      <c r="BL82" s="23"/>
      <c r="BM82" s="23"/>
      <c r="BN82" s="23"/>
      <c r="BO82" s="23"/>
      <c r="BP82" s="23"/>
      <c r="BQ82" s="23"/>
      <c r="BR82" s="23"/>
      <c r="BS82" s="23"/>
      <c r="BT82" s="23"/>
      <c r="BU82" s="23"/>
      <c r="BV82" s="23"/>
      <c r="BW82" s="23"/>
      <c r="BX82" s="23"/>
      <c r="BY82" s="23"/>
      <c r="BZ82" s="23"/>
      <c r="CA82" s="23"/>
      <c r="CB82" s="23"/>
      <c r="CC82" s="23"/>
      <c r="CD82" s="23"/>
      <c r="CE82" s="23"/>
      <c r="CF82" s="23"/>
    </row>
    <row r="83" s="3" customFormat="1" ht="50.1" customHeight="1" spans="1:84">
      <c r="A83" s="87" t="s">
        <v>236</v>
      </c>
      <c r="B83" s="88"/>
      <c r="C83" s="97" t="s">
        <v>237</v>
      </c>
      <c r="D83" s="98"/>
      <c r="E83" s="98"/>
      <c r="F83" s="98"/>
      <c r="G83" s="98"/>
      <c r="H83" s="98"/>
      <c r="I83" s="98"/>
      <c r="J83" s="98"/>
      <c r="K83" s="98"/>
      <c r="L83" s="98"/>
      <c r="M83" s="98"/>
      <c r="N83" s="98"/>
      <c r="O83" s="98"/>
      <c r="P83" s="98"/>
      <c r="Q83" s="98"/>
      <c r="R83" s="173"/>
      <c r="S83" s="71"/>
      <c r="T83" s="157"/>
      <c r="U83" s="158">
        <v>6</v>
      </c>
      <c r="V83" s="157"/>
      <c r="W83" s="154">
        <f t="shared" si="55"/>
        <v>108</v>
      </c>
      <c r="X83" s="155"/>
      <c r="Y83" s="205">
        <f t="shared" si="56"/>
        <v>48</v>
      </c>
      <c r="Z83" s="206"/>
      <c r="AA83" s="207">
        <v>16</v>
      </c>
      <c r="AB83" s="74"/>
      <c r="AC83" s="74">
        <v>32</v>
      </c>
      <c r="AD83" s="74"/>
      <c r="AE83" s="74"/>
      <c r="AF83" s="74"/>
      <c r="AG83" s="74"/>
      <c r="AH83" s="134"/>
      <c r="AI83" s="237">
        <f t="shared" si="57"/>
        <v>0</v>
      </c>
      <c r="AJ83" s="238"/>
      <c r="AK83" s="239"/>
      <c r="AL83" s="240">
        <f t="shared" si="58"/>
        <v>0</v>
      </c>
      <c r="AM83" s="238"/>
      <c r="AN83" s="239"/>
      <c r="AO83" s="237">
        <f t="shared" si="59"/>
        <v>0</v>
      </c>
      <c r="AP83" s="238"/>
      <c r="AQ83" s="266"/>
      <c r="AR83" s="267">
        <f t="shared" si="60"/>
        <v>0</v>
      </c>
      <c r="AS83" s="238"/>
      <c r="AT83" s="268"/>
      <c r="AU83" s="237">
        <f t="shared" si="61"/>
        <v>0</v>
      </c>
      <c r="AV83" s="238"/>
      <c r="AW83" s="239"/>
      <c r="AX83" s="240">
        <f t="shared" si="53"/>
        <v>108</v>
      </c>
      <c r="AY83" s="238">
        <f>Y83</f>
        <v>48</v>
      </c>
      <c r="AZ83" s="268">
        <v>3</v>
      </c>
      <c r="BA83" s="267">
        <f t="shared" si="62"/>
        <v>0</v>
      </c>
      <c r="BB83" s="238"/>
      <c r="BC83" s="266"/>
      <c r="BD83" s="267">
        <f t="shared" si="63"/>
        <v>0</v>
      </c>
      <c r="BE83" s="238"/>
      <c r="BF83" s="268"/>
      <c r="BG83" s="327" t="s">
        <v>238</v>
      </c>
      <c r="BH83" s="328"/>
      <c r="BI83" s="329"/>
      <c r="BJ83" s="330" t="s">
        <v>160</v>
      </c>
      <c r="BK83" s="23"/>
      <c r="BL83" s="23"/>
      <c r="BM83" s="23"/>
      <c r="BN83" s="23"/>
      <c r="BO83" s="23"/>
      <c r="BP83" s="23"/>
      <c r="BQ83" s="23"/>
      <c r="BR83" s="23"/>
      <c r="BS83" s="23"/>
      <c r="BT83" s="23"/>
      <c r="BU83" s="23"/>
      <c r="BV83" s="23"/>
      <c r="BW83" s="23"/>
      <c r="BX83" s="23"/>
      <c r="BY83" s="23"/>
      <c r="BZ83" s="23"/>
      <c r="CA83" s="23"/>
      <c r="CB83" s="23"/>
      <c r="CC83" s="23"/>
      <c r="CD83" s="23"/>
      <c r="CE83" s="23"/>
      <c r="CF83" s="23"/>
    </row>
    <row r="84" ht="25.5" spans="1:62">
      <c r="A84" s="87" t="s">
        <v>239</v>
      </c>
      <c r="B84" s="88"/>
      <c r="C84" s="97" t="s">
        <v>240</v>
      </c>
      <c r="D84" s="98"/>
      <c r="E84" s="98"/>
      <c r="F84" s="98"/>
      <c r="G84" s="98"/>
      <c r="H84" s="98"/>
      <c r="I84" s="98"/>
      <c r="J84" s="98"/>
      <c r="K84" s="98"/>
      <c r="L84" s="98"/>
      <c r="M84" s="98"/>
      <c r="N84" s="98"/>
      <c r="O84" s="98"/>
      <c r="P84" s="98"/>
      <c r="Q84" s="98"/>
      <c r="R84" s="173"/>
      <c r="S84" s="71">
        <v>7</v>
      </c>
      <c r="T84" s="157"/>
      <c r="U84" s="158"/>
      <c r="V84" s="157"/>
      <c r="W84" s="154">
        <f t="shared" ref="W84" si="64">AI84+AL84+AO84+AR84+AU84+AX84+BA84+BD84</f>
        <v>108</v>
      </c>
      <c r="X84" s="155"/>
      <c r="Y84" s="205">
        <f t="shared" ref="Y84" si="65">SUM(AA84:AH84)</f>
        <v>72</v>
      </c>
      <c r="Z84" s="206"/>
      <c r="AA84" s="207">
        <v>36</v>
      </c>
      <c r="AB84" s="74"/>
      <c r="AC84" s="74">
        <v>36</v>
      </c>
      <c r="AD84" s="74"/>
      <c r="AE84" s="74"/>
      <c r="AF84" s="74"/>
      <c r="AG84" s="74"/>
      <c r="AH84" s="134"/>
      <c r="AI84" s="237">
        <f t="shared" ref="AI84" si="66">AK84*36</f>
        <v>0</v>
      </c>
      <c r="AJ84" s="238"/>
      <c r="AK84" s="239"/>
      <c r="AL84" s="240">
        <f t="shared" ref="AL84" si="67">AN84*36</f>
        <v>0</v>
      </c>
      <c r="AM84" s="238"/>
      <c r="AN84" s="239"/>
      <c r="AO84" s="237">
        <f t="shared" ref="AO84" si="68">AQ84*36</f>
        <v>0</v>
      </c>
      <c r="AP84" s="238"/>
      <c r="AQ84" s="266"/>
      <c r="AR84" s="267">
        <f t="shared" ref="AR84" si="69">AT84*36</f>
        <v>0</v>
      </c>
      <c r="AS84" s="238"/>
      <c r="AT84" s="268"/>
      <c r="AU84" s="237">
        <f t="shared" ref="AU84" si="70">AW84*36</f>
        <v>0</v>
      </c>
      <c r="AV84" s="238"/>
      <c r="AW84" s="239"/>
      <c r="AX84" s="240">
        <f t="shared" si="53"/>
        <v>0</v>
      </c>
      <c r="AY84" s="238"/>
      <c r="AZ84" s="268"/>
      <c r="BA84" s="267">
        <f t="shared" ref="BA84" si="71">BC84*36</f>
        <v>108</v>
      </c>
      <c r="BB84" s="238">
        <f>Y84</f>
        <v>72</v>
      </c>
      <c r="BC84" s="266">
        <v>3</v>
      </c>
      <c r="BD84" s="267">
        <f t="shared" ref="BD84" si="72">BF84*36</f>
        <v>0</v>
      </c>
      <c r="BE84" s="238"/>
      <c r="BF84" s="268"/>
      <c r="BG84" s="327" t="s">
        <v>241</v>
      </c>
      <c r="BH84" s="328"/>
      <c r="BI84" s="329"/>
      <c r="BJ84" s="330" t="s">
        <v>160</v>
      </c>
    </row>
    <row r="85" ht="25.5" spans="1:62">
      <c r="A85" s="87" t="s">
        <v>242</v>
      </c>
      <c r="B85" s="88"/>
      <c r="C85" s="97" t="s">
        <v>243</v>
      </c>
      <c r="D85" s="98"/>
      <c r="E85" s="98"/>
      <c r="F85" s="98"/>
      <c r="G85" s="98"/>
      <c r="H85" s="98"/>
      <c r="I85" s="98"/>
      <c r="J85" s="98"/>
      <c r="K85" s="98"/>
      <c r="L85" s="98"/>
      <c r="M85" s="98"/>
      <c r="N85" s="98"/>
      <c r="O85" s="98"/>
      <c r="P85" s="98"/>
      <c r="Q85" s="98"/>
      <c r="R85" s="173"/>
      <c r="S85" s="71"/>
      <c r="T85" s="157"/>
      <c r="U85" s="158">
        <v>7</v>
      </c>
      <c r="V85" s="157"/>
      <c r="W85" s="154">
        <f t="shared" si="55"/>
        <v>108</v>
      </c>
      <c r="X85" s="155"/>
      <c r="Y85" s="205">
        <f t="shared" si="56"/>
        <v>54</v>
      </c>
      <c r="Z85" s="206"/>
      <c r="AA85" s="207">
        <v>18</v>
      </c>
      <c r="AB85" s="74"/>
      <c r="AC85" s="74">
        <v>36</v>
      </c>
      <c r="AD85" s="74"/>
      <c r="AE85" s="74"/>
      <c r="AF85" s="74"/>
      <c r="AG85" s="74"/>
      <c r="AH85" s="134"/>
      <c r="AI85" s="237">
        <f t="shared" si="57"/>
        <v>0</v>
      </c>
      <c r="AJ85" s="238"/>
      <c r="AK85" s="239"/>
      <c r="AL85" s="240">
        <f t="shared" si="58"/>
        <v>0</v>
      </c>
      <c r="AM85" s="238"/>
      <c r="AN85" s="239"/>
      <c r="AO85" s="237">
        <f t="shared" si="59"/>
        <v>0</v>
      </c>
      <c r="AP85" s="238"/>
      <c r="AQ85" s="266"/>
      <c r="AR85" s="267">
        <f t="shared" si="60"/>
        <v>0</v>
      </c>
      <c r="AS85" s="238"/>
      <c r="AT85" s="268"/>
      <c r="AU85" s="237">
        <f t="shared" si="61"/>
        <v>0</v>
      </c>
      <c r="AV85" s="238"/>
      <c r="AW85" s="239"/>
      <c r="AX85" s="240">
        <f t="shared" si="53"/>
        <v>0</v>
      </c>
      <c r="AY85" s="238"/>
      <c r="AZ85" s="268"/>
      <c r="BA85" s="267">
        <f t="shared" si="62"/>
        <v>108</v>
      </c>
      <c r="BB85" s="238">
        <f>Y85</f>
        <v>54</v>
      </c>
      <c r="BC85" s="266">
        <v>3</v>
      </c>
      <c r="BD85" s="267">
        <f t="shared" si="63"/>
        <v>0</v>
      </c>
      <c r="BE85" s="238"/>
      <c r="BF85" s="268"/>
      <c r="BG85" s="327" t="s">
        <v>244</v>
      </c>
      <c r="BH85" s="328"/>
      <c r="BI85" s="329"/>
      <c r="BJ85" s="330" t="s">
        <v>119</v>
      </c>
    </row>
    <row r="86" s="10" customFormat="1" ht="50.1" customHeight="1" spans="1:62">
      <c r="A86" s="83" t="s">
        <v>245</v>
      </c>
      <c r="B86" s="84"/>
      <c r="C86" s="91" t="s">
        <v>246</v>
      </c>
      <c r="D86" s="92"/>
      <c r="E86" s="92"/>
      <c r="F86" s="92"/>
      <c r="G86" s="92"/>
      <c r="H86" s="92"/>
      <c r="I86" s="92"/>
      <c r="J86" s="92"/>
      <c r="K86" s="92"/>
      <c r="L86" s="92"/>
      <c r="M86" s="92"/>
      <c r="N86" s="92"/>
      <c r="O86" s="92"/>
      <c r="P86" s="92"/>
      <c r="Q86" s="92"/>
      <c r="R86" s="159"/>
      <c r="S86" s="162"/>
      <c r="T86" s="163"/>
      <c r="U86" s="164"/>
      <c r="V86" s="163"/>
      <c r="W86" s="165">
        <f t="shared" ref="W86:W91" si="73">AI86+AL86+AO86+AR86+AU86+AX86+BA86+BD86</f>
        <v>0</v>
      </c>
      <c r="X86" s="166"/>
      <c r="Y86" s="208">
        <f t="shared" ref="Y86:Y91" si="74">SUM(AA86:AH86)</f>
        <v>0</v>
      </c>
      <c r="Z86" s="209"/>
      <c r="AA86" s="210"/>
      <c r="AB86" s="211"/>
      <c r="AC86" s="211"/>
      <c r="AD86" s="211"/>
      <c r="AE86" s="211"/>
      <c r="AF86" s="211"/>
      <c r="AG86" s="211"/>
      <c r="AH86" s="241"/>
      <c r="AI86" s="242">
        <f t="shared" ref="AI86:AI91" si="75">AK86*36</f>
        <v>0</v>
      </c>
      <c r="AJ86" s="243"/>
      <c r="AK86" s="244"/>
      <c r="AL86" s="296">
        <f t="shared" si="58"/>
        <v>0</v>
      </c>
      <c r="AM86" s="243"/>
      <c r="AN86" s="244"/>
      <c r="AO86" s="242">
        <f t="shared" ref="AO86:AO91" si="76">AQ86*36</f>
        <v>0</v>
      </c>
      <c r="AP86" s="243"/>
      <c r="AQ86" s="269"/>
      <c r="AR86" s="297">
        <f t="shared" ref="AR86:AR91" si="77">AT86*36</f>
        <v>0</v>
      </c>
      <c r="AS86" s="243"/>
      <c r="AT86" s="270"/>
      <c r="AU86" s="242">
        <f t="shared" ref="AU86:AU91" si="78">AW86*36</f>
        <v>0</v>
      </c>
      <c r="AV86" s="243"/>
      <c r="AW86" s="244"/>
      <c r="AX86" s="240">
        <f t="shared" si="53"/>
        <v>0</v>
      </c>
      <c r="AY86" s="243"/>
      <c r="AZ86" s="270"/>
      <c r="BA86" s="297">
        <f t="shared" ref="BA86:BA90" si="79">BC86*36</f>
        <v>0</v>
      </c>
      <c r="BB86" s="243"/>
      <c r="BC86" s="269"/>
      <c r="BD86" s="297">
        <f t="shared" ref="BD86:BD91" si="80">BF86*36</f>
        <v>0</v>
      </c>
      <c r="BE86" s="524"/>
      <c r="BF86" s="525"/>
      <c r="BG86" s="332"/>
      <c r="BH86" s="333"/>
      <c r="BI86" s="334"/>
      <c r="BJ86" s="331"/>
    </row>
    <row r="87" ht="25.5" spans="1:62">
      <c r="A87" s="87" t="s">
        <v>247</v>
      </c>
      <c r="B87" s="88"/>
      <c r="C87" s="97" t="s">
        <v>248</v>
      </c>
      <c r="D87" s="98"/>
      <c r="E87" s="98"/>
      <c r="F87" s="98"/>
      <c r="G87" s="98"/>
      <c r="H87" s="98"/>
      <c r="I87" s="98"/>
      <c r="J87" s="98"/>
      <c r="K87" s="98"/>
      <c r="L87" s="98"/>
      <c r="M87" s="98"/>
      <c r="N87" s="98"/>
      <c r="O87" s="98"/>
      <c r="P87" s="98"/>
      <c r="Q87" s="98"/>
      <c r="R87" s="173"/>
      <c r="S87" s="71"/>
      <c r="T87" s="157"/>
      <c r="U87" s="158">
        <v>1</v>
      </c>
      <c r="V87" s="157"/>
      <c r="W87" s="154">
        <f t="shared" si="73"/>
        <v>108</v>
      </c>
      <c r="X87" s="155"/>
      <c r="Y87" s="205">
        <f t="shared" si="74"/>
        <v>72</v>
      </c>
      <c r="Z87" s="206"/>
      <c r="AA87" s="207">
        <v>36</v>
      </c>
      <c r="AB87" s="74"/>
      <c r="AC87" s="74">
        <v>36</v>
      </c>
      <c r="AD87" s="74"/>
      <c r="AE87" s="74"/>
      <c r="AF87" s="74"/>
      <c r="AG87" s="74"/>
      <c r="AH87" s="134"/>
      <c r="AI87" s="237">
        <f t="shared" si="75"/>
        <v>108</v>
      </c>
      <c r="AJ87" s="238">
        <f>Y87</f>
        <v>72</v>
      </c>
      <c r="AK87" s="239">
        <v>3</v>
      </c>
      <c r="AL87" s="240">
        <f t="shared" si="58"/>
        <v>0</v>
      </c>
      <c r="AM87" s="238"/>
      <c r="AN87" s="239"/>
      <c r="AO87" s="237">
        <f t="shared" si="76"/>
        <v>0</v>
      </c>
      <c r="AP87" s="238"/>
      <c r="AQ87" s="266"/>
      <c r="AR87" s="267">
        <f t="shared" si="77"/>
        <v>0</v>
      </c>
      <c r="AS87" s="238"/>
      <c r="AT87" s="268"/>
      <c r="AU87" s="237">
        <f t="shared" si="78"/>
        <v>0</v>
      </c>
      <c r="AV87" s="238"/>
      <c r="AW87" s="239"/>
      <c r="AX87" s="240">
        <f t="shared" si="53"/>
        <v>0</v>
      </c>
      <c r="AY87" s="238"/>
      <c r="AZ87" s="268"/>
      <c r="BA87" s="267">
        <f t="shared" si="79"/>
        <v>0</v>
      </c>
      <c r="BB87" s="238"/>
      <c r="BC87" s="266"/>
      <c r="BD87" s="267">
        <f t="shared" si="80"/>
        <v>0</v>
      </c>
      <c r="BE87" s="238"/>
      <c r="BF87" s="268"/>
      <c r="BG87" s="327" t="s">
        <v>249</v>
      </c>
      <c r="BH87" s="328"/>
      <c r="BI87" s="329"/>
      <c r="BJ87" s="330" t="s">
        <v>160</v>
      </c>
    </row>
    <row r="88" ht="50.1" customHeight="1" spans="1:62">
      <c r="A88" s="87" t="s">
        <v>250</v>
      </c>
      <c r="B88" s="88"/>
      <c r="C88" s="97" t="s">
        <v>251</v>
      </c>
      <c r="D88" s="98"/>
      <c r="E88" s="98"/>
      <c r="F88" s="98"/>
      <c r="G88" s="98"/>
      <c r="H88" s="98"/>
      <c r="I88" s="98"/>
      <c r="J88" s="98"/>
      <c r="K88" s="98"/>
      <c r="L88" s="98"/>
      <c r="M88" s="98"/>
      <c r="N88" s="98"/>
      <c r="O88" s="98"/>
      <c r="P88" s="98"/>
      <c r="Q88" s="98"/>
      <c r="R88" s="173"/>
      <c r="S88" s="71"/>
      <c r="T88" s="157"/>
      <c r="U88" s="158"/>
      <c r="V88" s="157"/>
      <c r="W88" s="154">
        <f t="shared" si="73"/>
        <v>60</v>
      </c>
      <c r="X88" s="155"/>
      <c r="Y88" s="205">
        <f t="shared" si="74"/>
        <v>0</v>
      </c>
      <c r="Z88" s="206"/>
      <c r="AA88" s="207"/>
      <c r="AB88" s="74"/>
      <c r="AC88" s="74"/>
      <c r="AD88" s="74"/>
      <c r="AE88" s="74"/>
      <c r="AF88" s="74"/>
      <c r="AG88" s="74"/>
      <c r="AH88" s="134"/>
      <c r="AI88" s="237">
        <f t="shared" si="75"/>
        <v>0</v>
      </c>
      <c r="AJ88" s="238"/>
      <c r="AK88" s="239"/>
      <c r="AL88" s="240">
        <v>60</v>
      </c>
      <c r="AM88" s="238"/>
      <c r="AN88" s="239">
        <v>2</v>
      </c>
      <c r="AO88" s="237">
        <f t="shared" si="76"/>
        <v>0</v>
      </c>
      <c r="AP88" s="238"/>
      <c r="AQ88" s="266"/>
      <c r="AR88" s="267">
        <f t="shared" si="77"/>
        <v>0</v>
      </c>
      <c r="AS88" s="238"/>
      <c r="AT88" s="268"/>
      <c r="AU88" s="237">
        <f t="shared" si="78"/>
        <v>0</v>
      </c>
      <c r="AV88" s="238"/>
      <c r="AW88" s="239"/>
      <c r="AX88" s="240">
        <f t="shared" si="53"/>
        <v>0</v>
      </c>
      <c r="AY88" s="238"/>
      <c r="AZ88" s="268"/>
      <c r="BA88" s="267">
        <f t="shared" si="79"/>
        <v>0</v>
      </c>
      <c r="BB88" s="238"/>
      <c r="BC88" s="266"/>
      <c r="BD88" s="267">
        <f t="shared" si="80"/>
        <v>0</v>
      </c>
      <c r="BE88" s="526"/>
      <c r="BF88" s="527"/>
      <c r="BG88" s="327" t="s">
        <v>252</v>
      </c>
      <c r="BH88" s="328"/>
      <c r="BI88" s="329"/>
      <c r="BJ88" s="330"/>
    </row>
    <row r="89" ht="25.5" spans="1:62">
      <c r="A89" s="87" t="s">
        <v>253</v>
      </c>
      <c r="B89" s="88"/>
      <c r="C89" s="348" t="s">
        <v>254</v>
      </c>
      <c r="D89" s="349"/>
      <c r="E89" s="349"/>
      <c r="F89" s="349"/>
      <c r="G89" s="349"/>
      <c r="H89" s="349"/>
      <c r="I89" s="349"/>
      <c r="J89" s="349"/>
      <c r="K89" s="349"/>
      <c r="L89" s="349"/>
      <c r="M89" s="349"/>
      <c r="N89" s="349"/>
      <c r="O89" s="349"/>
      <c r="P89" s="349"/>
      <c r="Q89" s="349"/>
      <c r="R89" s="392"/>
      <c r="S89" s="71">
        <v>4</v>
      </c>
      <c r="T89" s="157"/>
      <c r="U89" s="158">
        <v>3</v>
      </c>
      <c r="V89" s="157"/>
      <c r="W89" s="154">
        <f t="shared" si="73"/>
        <v>216</v>
      </c>
      <c r="X89" s="155"/>
      <c r="Y89" s="205">
        <f t="shared" si="74"/>
        <v>128</v>
      </c>
      <c r="Z89" s="206"/>
      <c r="AA89" s="207">
        <v>60</v>
      </c>
      <c r="AB89" s="74"/>
      <c r="AC89" s="74">
        <v>68</v>
      </c>
      <c r="AD89" s="74"/>
      <c r="AE89" s="74"/>
      <c r="AF89" s="74"/>
      <c r="AG89" s="74"/>
      <c r="AH89" s="134"/>
      <c r="AI89" s="237">
        <f t="shared" si="75"/>
        <v>0</v>
      </c>
      <c r="AJ89" s="238"/>
      <c r="AK89" s="239"/>
      <c r="AL89" s="240">
        <f>AN89*36</f>
        <v>0</v>
      </c>
      <c r="AM89" s="238"/>
      <c r="AN89" s="239"/>
      <c r="AO89" s="237">
        <f t="shared" si="76"/>
        <v>108</v>
      </c>
      <c r="AP89" s="238">
        <v>68</v>
      </c>
      <c r="AQ89" s="266">
        <v>3</v>
      </c>
      <c r="AR89" s="267">
        <f t="shared" si="77"/>
        <v>108</v>
      </c>
      <c r="AS89" s="238">
        <v>60</v>
      </c>
      <c r="AT89" s="268">
        <v>3</v>
      </c>
      <c r="AU89" s="237">
        <f t="shared" si="78"/>
        <v>0</v>
      </c>
      <c r="AV89" s="238"/>
      <c r="AW89" s="239"/>
      <c r="AX89" s="240">
        <f t="shared" si="53"/>
        <v>0</v>
      </c>
      <c r="AY89" s="238"/>
      <c r="AZ89" s="268"/>
      <c r="BA89" s="267">
        <f t="shared" si="79"/>
        <v>0</v>
      </c>
      <c r="BB89" s="238"/>
      <c r="BC89" s="266"/>
      <c r="BD89" s="267">
        <f t="shared" si="80"/>
        <v>0</v>
      </c>
      <c r="BE89" s="238"/>
      <c r="BF89" s="268"/>
      <c r="BG89" s="327" t="s">
        <v>255</v>
      </c>
      <c r="BH89" s="328"/>
      <c r="BI89" s="329"/>
      <c r="BJ89" s="330" t="s">
        <v>256</v>
      </c>
    </row>
    <row r="90" ht="25.5" spans="1:62">
      <c r="A90" s="87" t="s">
        <v>257</v>
      </c>
      <c r="B90" s="88"/>
      <c r="C90" s="348" t="s">
        <v>258</v>
      </c>
      <c r="D90" s="349"/>
      <c r="E90" s="349"/>
      <c r="F90" s="349"/>
      <c r="G90" s="349"/>
      <c r="H90" s="349"/>
      <c r="I90" s="349"/>
      <c r="J90" s="349"/>
      <c r="K90" s="349"/>
      <c r="L90" s="349"/>
      <c r="M90" s="349"/>
      <c r="N90" s="349"/>
      <c r="O90" s="349"/>
      <c r="P90" s="349"/>
      <c r="Q90" s="349"/>
      <c r="R90" s="392"/>
      <c r="S90" s="71"/>
      <c r="T90" s="157"/>
      <c r="U90" s="158">
        <v>4</v>
      </c>
      <c r="V90" s="157"/>
      <c r="W90" s="154">
        <f t="shared" si="73"/>
        <v>96</v>
      </c>
      <c r="X90" s="155"/>
      <c r="Y90" s="205">
        <f t="shared" si="74"/>
        <v>32</v>
      </c>
      <c r="Z90" s="206"/>
      <c r="AA90" s="207">
        <v>16</v>
      </c>
      <c r="AB90" s="74"/>
      <c r="AC90" s="74">
        <v>16</v>
      </c>
      <c r="AD90" s="74"/>
      <c r="AE90" s="74"/>
      <c r="AF90" s="74"/>
      <c r="AG90" s="74"/>
      <c r="AH90" s="134"/>
      <c r="AI90" s="237">
        <f t="shared" si="75"/>
        <v>0</v>
      </c>
      <c r="AJ90" s="238"/>
      <c r="AK90" s="239"/>
      <c r="AL90" s="240">
        <f>AN90*36</f>
        <v>0</v>
      </c>
      <c r="AM90" s="238"/>
      <c r="AN90" s="239"/>
      <c r="AO90" s="237">
        <f t="shared" si="76"/>
        <v>0</v>
      </c>
      <c r="AP90" s="238"/>
      <c r="AQ90" s="266"/>
      <c r="AR90" s="267">
        <f>AT90*32</f>
        <v>96</v>
      </c>
      <c r="AS90" s="238">
        <f>Y90</f>
        <v>32</v>
      </c>
      <c r="AT90" s="268">
        <v>3</v>
      </c>
      <c r="AU90" s="237">
        <f t="shared" si="78"/>
        <v>0</v>
      </c>
      <c r="AV90" s="238"/>
      <c r="AW90" s="239"/>
      <c r="AX90" s="240">
        <f t="shared" si="53"/>
        <v>0</v>
      </c>
      <c r="AY90" s="238"/>
      <c r="AZ90" s="268"/>
      <c r="BA90" s="267">
        <f t="shared" si="79"/>
        <v>0</v>
      </c>
      <c r="BB90" s="238"/>
      <c r="BC90" s="266"/>
      <c r="BD90" s="267">
        <f t="shared" si="80"/>
        <v>0</v>
      </c>
      <c r="BE90" s="238"/>
      <c r="BF90" s="268"/>
      <c r="BG90" s="327" t="s">
        <v>259</v>
      </c>
      <c r="BH90" s="328"/>
      <c r="BI90" s="329"/>
      <c r="BJ90" s="330" t="s">
        <v>160</v>
      </c>
    </row>
    <row r="91" ht="25.5" spans="1:62">
      <c r="A91" s="87" t="s">
        <v>260</v>
      </c>
      <c r="B91" s="88"/>
      <c r="C91" s="97" t="s">
        <v>261</v>
      </c>
      <c r="D91" s="98"/>
      <c r="E91" s="98"/>
      <c r="F91" s="98"/>
      <c r="G91" s="98"/>
      <c r="H91" s="98"/>
      <c r="I91" s="98"/>
      <c r="J91" s="98"/>
      <c r="K91" s="98"/>
      <c r="L91" s="98"/>
      <c r="M91" s="98"/>
      <c r="N91" s="98"/>
      <c r="O91" s="98"/>
      <c r="P91" s="98"/>
      <c r="Q91" s="98"/>
      <c r="R91" s="173"/>
      <c r="S91" s="71">
        <v>7</v>
      </c>
      <c r="T91" s="157"/>
      <c r="U91" s="158"/>
      <c r="V91" s="157"/>
      <c r="W91" s="154">
        <f t="shared" si="73"/>
        <v>170</v>
      </c>
      <c r="X91" s="155"/>
      <c r="Y91" s="205">
        <f t="shared" si="74"/>
        <v>90</v>
      </c>
      <c r="Z91" s="206"/>
      <c r="AA91" s="207">
        <v>36</v>
      </c>
      <c r="AB91" s="74"/>
      <c r="AC91" s="74">
        <v>54</v>
      </c>
      <c r="AD91" s="74"/>
      <c r="AE91" s="74"/>
      <c r="AF91" s="74"/>
      <c r="AG91" s="74"/>
      <c r="AH91" s="134"/>
      <c r="AI91" s="237">
        <f t="shared" si="75"/>
        <v>0</v>
      </c>
      <c r="AJ91" s="238"/>
      <c r="AK91" s="239"/>
      <c r="AL91" s="240">
        <f>AN91*36</f>
        <v>0</v>
      </c>
      <c r="AM91" s="238"/>
      <c r="AN91" s="239"/>
      <c r="AO91" s="237">
        <f t="shared" si="76"/>
        <v>0</v>
      </c>
      <c r="AP91" s="238"/>
      <c r="AQ91" s="266"/>
      <c r="AR91" s="267">
        <f t="shared" si="77"/>
        <v>0</v>
      </c>
      <c r="AS91" s="238"/>
      <c r="AT91" s="268"/>
      <c r="AU91" s="237">
        <f t="shared" si="78"/>
        <v>0</v>
      </c>
      <c r="AV91" s="238"/>
      <c r="AW91" s="239"/>
      <c r="AX91" s="240">
        <f t="shared" si="53"/>
        <v>0</v>
      </c>
      <c r="AY91" s="238"/>
      <c r="AZ91" s="268"/>
      <c r="BA91" s="267">
        <f>BC91*34</f>
        <v>170</v>
      </c>
      <c r="BB91" s="238">
        <f>Y91</f>
        <v>90</v>
      </c>
      <c r="BC91" s="266">
        <v>5</v>
      </c>
      <c r="BD91" s="267">
        <f t="shared" si="80"/>
        <v>0</v>
      </c>
      <c r="BE91" s="238"/>
      <c r="BF91" s="268"/>
      <c r="BG91" s="327" t="s">
        <v>262</v>
      </c>
      <c r="BH91" s="328"/>
      <c r="BI91" s="329"/>
      <c r="BJ91" s="330" t="s">
        <v>119</v>
      </c>
    </row>
    <row r="92" s="10" customFormat="1" ht="26.25" spans="1:62">
      <c r="A92" s="83" t="s">
        <v>263</v>
      </c>
      <c r="B92" s="84"/>
      <c r="C92" s="91" t="s">
        <v>264</v>
      </c>
      <c r="D92" s="92"/>
      <c r="E92" s="92"/>
      <c r="F92" s="92"/>
      <c r="G92" s="92"/>
      <c r="H92" s="92"/>
      <c r="I92" s="92"/>
      <c r="J92" s="92"/>
      <c r="K92" s="92"/>
      <c r="L92" s="92"/>
      <c r="M92" s="92"/>
      <c r="N92" s="92"/>
      <c r="O92" s="92"/>
      <c r="P92" s="92"/>
      <c r="Q92" s="92"/>
      <c r="R92" s="159"/>
      <c r="S92" s="162"/>
      <c r="T92" s="163"/>
      <c r="U92" s="164"/>
      <c r="V92" s="163"/>
      <c r="W92" s="165">
        <f t="shared" ref="W92:W97" si="81">AI92+AL92+AO92+AR92+AU92+AX92+BA92+BD92</f>
        <v>0</v>
      </c>
      <c r="X92" s="166"/>
      <c r="Y92" s="208">
        <f t="shared" ref="Y92:Y97" si="82">SUM(AA92:AH92)</f>
        <v>0</v>
      </c>
      <c r="Z92" s="209"/>
      <c r="AA92" s="210"/>
      <c r="AB92" s="211"/>
      <c r="AC92" s="211"/>
      <c r="AD92" s="211"/>
      <c r="AE92" s="211"/>
      <c r="AF92" s="211"/>
      <c r="AG92" s="211"/>
      <c r="AH92" s="241"/>
      <c r="AI92" s="242">
        <f t="shared" ref="AI92:AI97" si="83">AK92*36</f>
        <v>0</v>
      </c>
      <c r="AJ92" s="243"/>
      <c r="AK92" s="244"/>
      <c r="AL92" s="296">
        <f t="shared" ref="AL92:AL97" si="84">AN92*36</f>
        <v>0</v>
      </c>
      <c r="AM92" s="243"/>
      <c r="AN92" s="244"/>
      <c r="AO92" s="242">
        <f t="shared" ref="AO92:AO97" si="85">AQ92*36</f>
        <v>0</v>
      </c>
      <c r="AP92" s="243"/>
      <c r="AQ92" s="269"/>
      <c r="AR92" s="297">
        <f t="shared" ref="AR92:AR97" si="86">AT92*36</f>
        <v>0</v>
      </c>
      <c r="AS92" s="243"/>
      <c r="AT92" s="270"/>
      <c r="AU92" s="242">
        <f t="shared" ref="AU92:AU97" si="87">AW92*36</f>
        <v>0</v>
      </c>
      <c r="AV92" s="243"/>
      <c r="AW92" s="244"/>
      <c r="AX92" s="240">
        <f t="shared" si="53"/>
        <v>0</v>
      </c>
      <c r="AY92" s="243"/>
      <c r="AZ92" s="270"/>
      <c r="BA92" s="297">
        <f t="shared" ref="BA92:BA96" si="88">BC92*36</f>
        <v>0</v>
      </c>
      <c r="BB92" s="243"/>
      <c r="BC92" s="269"/>
      <c r="BD92" s="297">
        <f t="shared" ref="BD92:BD97" si="89">BF92*36</f>
        <v>0</v>
      </c>
      <c r="BE92" s="524"/>
      <c r="BF92" s="525"/>
      <c r="BG92" s="332"/>
      <c r="BH92" s="333"/>
      <c r="BI92" s="334"/>
      <c r="BJ92" s="331"/>
    </row>
    <row r="93" s="3" customFormat="1" ht="25.5" spans="1:84">
      <c r="A93" s="87" t="s">
        <v>265</v>
      </c>
      <c r="B93" s="88"/>
      <c r="C93" s="342" t="s">
        <v>266</v>
      </c>
      <c r="D93" s="343"/>
      <c r="E93" s="343"/>
      <c r="F93" s="343"/>
      <c r="G93" s="343"/>
      <c r="H93" s="343"/>
      <c r="I93" s="343"/>
      <c r="J93" s="343"/>
      <c r="K93" s="343"/>
      <c r="L93" s="343"/>
      <c r="M93" s="343"/>
      <c r="N93" s="343"/>
      <c r="O93" s="343"/>
      <c r="P93" s="343"/>
      <c r="Q93" s="343"/>
      <c r="R93" s="385"/>
      <c r="S93" s="71">
        <v>6</v>
      </c>
      <c r="T93" s="157"/>
      <c r="U93" s="158"/>
      <c r="V93" s="157"/>
      <c r="W93" s="154">
        <f t="shared" si="81"/>
        <v>108</v>
      </c>
      <c r="X93" s="155"/>
      <c r="Y93" s="205">
        <f t="shared" si="82"/>
        <v>64</v>
      </c>
      <c r="Z93" s="206"/>
      <c r="AA93" s="207">
        <v>32</v>
      </c>
      <c r="AB93" s="74"/>
      <c r="AC93" s="74">
        <v>32</v>
      </c>
      <c r="AD93" s="74"/>
      <c r="AE93" s="74"/>
      <c r="AF93" s="74"/>
      <c r="AG93" s="74"/>
      <c r="AH93" s="134"/>
      <c r="AI93" s="237">
        <f t="shared" si="83"/>
        <v>0</v>
      </c>
      <c r="AJ93" s="238"/>
      <c r="AK93" s="239"/>
      <c r="AL93" s="240">
        <f t="shared" si="84"/>
        <v>0</v>
      </c>
      <c r="AM93" s="238"/>
      <c r="AN93" s="239"/>
      <c r="AO93" s="237">
        <f t="shared" si="85"/>
        <v>0</v>
      </c>
      <c r="AP93" s="238"/>
      <c r="AQ93" s="266"/>
      <c r="AR93" s="267">
        <f t="shared" si="86"/>
        <v>0</v>
      </c>
      <c r="AS93" s="238"/>
      <c r="AT93" s="268"/>
      <c r="AU93" s="237">
        <f t="shared" si="87"/>
        <v>0</v>
      </c>
      <c r="AV93" s="238"/>
      <c r="AW93" s="239"/>
      <c r="AX93" s="240">
        <f t="shared" si="53"/>
        <v>108</v>
      </c>
      <c r="AY93" s="238">
        <f>Y93</f>
        <v>64</v>
      </c>
      <c r="AZ93" s="268">
        <v>3</v>
      </c>
      <c r="BA93" s="267">
        <f t="shared" si="88"/>
        <v>0</v>
      </c>
      <c r="BB93" s="238"/>
      <c r="BC93" s="266"/>
      <c r="BD93" s="267">
        <f t="shared" si="89"/>
        <v>0</v>
      </c>
      <c r="BE93" s="238"/>
      <c r="BF93" s="268"/>
      <c r="BG93" s="327" t="s">
        <v>267</v>
      </c>
      <c r="BH93" s="328"/>
      <c r="BI93" s="329"/>
      <c r="BJ93" s="330" t="s">
        <v>160</v>
      </c>
      <c r="BK93" s="23"/>
      <c r="BL93" s="23"/>
      <c r="BM93" s="23"/>
      <c r="BN93" s="23"/>
      <c r="BO93" s="23"/>
      <c r="BP93" s="23"/>
      <c r="BQ93" s="23"/>
      <c r="BR93" s="23"/>
      <c r="BS93" s="23"/>
      <c r="BT93" s="23"/>
      <c r="BU93" s="23"/>
      <c r="BV93" s="23"/>
      <c r="BW93" s="23"/>
      <c r="BX93" s="23"/>
      <c r="BY93" s="23"/>
      <c r="BZ93" s="23"/>
      <c r="CA93" s="23"/>
      <c r="CB93" s="23"/>
      <c r="CC93" s="23"/>
      <c r="CD93" s="23"/>
      <c r="CE93" s="23"/>
      <c r="CF93" s="23"/>
    </row>
    <row r="94" s="3" customFormat="1" ht="25.5" spans="1:84">
      <c r="A94" s="87" t="s">
        <v>268</v>
      </c>
      <c r="B94" s="88"/>
      <c r="C94" s="97" t="s">
        <v>269</v>
      </c>
      <c r="D94" s="98"/>
      <c r="E94" s="98"/>
      <c r="F94" s="98"/>
      <c r="G94" s="98"/>
      <c r="H94" s="98"/>
      <c r="I94" s="98"/>
      <c r="J94" s="98"/>
      <c r="K94" s="98"/>
      <c r="L94" s="98"/>
      <c r="M94" s="98"/>
      <c r="N94" s="98"/>
      <c r="O94" s="98"/>
      <c r="P94" s="98"/>
      <c r="Q94" s="98"/>
      <c r="R94" s="173"/>
      <c r="S94" s="71"/>
      <c r="T94" s="157"/>
      <c r="U94" s="178">
        <v>6</v>
      </c>
      <c r="V94" s="179" t="s">
        <v>169</v>
      </c>
      <c r="W94" s="154">
        <f t="shared" si="81"/>
        <v>108</v>
      </c>
      <c r="X94" s="155"/>
      <c r="Y94" s="205">
        <f t="shared" si="82"/>
        <v>60</v>
      </c>
      <c r="Z94" s="206"/>
      <c r="AA94" s="207">
        <v>28</v>
      </c>
      <c r="AB94" s="74"/>
      <c r="AC94" s="74">
        <v>32</v>
      </c>
      <c r="AD94" s="74"/>
      <c r="AE94" s="74"/>
      <c r="AF94" s="74"/>
      <c r="AG94" s="74"/>
      <c r="AH94" s="134"/>
      <c r="AI94" s="237">
        <f t="shared" si="83"/>
        <v>0</v>
      </c>
      <c r="AJ94" s="238"/>
      <c r="AK94" s="239"/>
      <c r="AL94" s="240">
        <f t="shared" si="84"/>
        <v>0</v>
      </c>
      <c r="AM94" s="238"/>
      <c r="AN94" s="239"/>
      <c r="AO94" s="237">
        <f t="shared" si="85"/>
        <v>0</v>
      </c>
      <c r="AP94" s="238"/>
      <c r="AQ94" s="266"/>
      <c r="AR94" s="267">
        <f t="shared" si="86"/>
        <v>0</v>
      </c>
      <c r="AS94" s="238"/>
      <c r="AT94" s="268"/>
      <c r="AU94" s="237">
        <f t="shared" si="87"/>
        <v>0</v>
      </c>
      <c r="AV94" s="238"/>
      <c r="AW94" s="239"/>
      <c r="AX94" s="240">
        <f t="shared" si="53"/>
        <v>108</v>
      </c>
      <c r="AY94" s="238">
        <f>Y94</f>
        <v>60</v>
      </c>
      <c r="AZ94" s="268">
        <v>3</v>
      </c>
      <c r="BA94" s="267">
        <f t="shared" si="88"/>
        <v>0</v>
      </c>
      <c r="BB94" s="238"/>
      <c r="BC94" s="266"/>
      <c r="BD94" s="267">
        <f t="shared" si="89"/>
        <v>0</v>
      </c>
      <c r="BE94" s="238"/>
      <c r="BF94" s="268"/>
      <c r="BG94" s="327" t="s">
        <v>270</v>
      </c>
      <c r="BH94" s="328"/>
      <c r="BI94" s="329"/>
      <c r="BJ94" s="330" t="s">
        <v>160</v>
      </c>
      <c r="BK94" s="23"/>
      <c r="BL94" s="23"/>
      <c r="BM94" s="23"/>
      <c r="BN94" s="23"/>
      <c r="BO94" s="23"/>
      <c r="BP94" s="23"/>
      <c r="BQ94" s="23"/>
      <c r="BR94" s="23"/>
      <c r="BS94" s="23"/>
      <c r="BT94" s="23"/>
      <c r="BU94" s="23"/>
      <c r="BV94" s="23"/>
      <c r="BW94" s="23"/>
      <c r="BX94" s="23"/>
      <c r="BY94" s="23"/>
      <c r="BZ94" s="23"/>
      <c r="CA94" s="23"/>
      <c r="CB94" s="23"/>
      <c r="CC94" s="23"/>
      <c r="CD94" s="23"/>
      <c r="CE94" s="23"/>
      <c r="CF94" s="23"/>
    </row>
    <row r="95" s="10" customFormat="1" ht="26.25" spans="1:62">
      <c r="A95" s="83" t="s">
        <v>271</v>
      </c>
      <c r="B95" s="84"/>
      <c r="C95" s="91" t="s">
        <v>272</v>
      </c>
      <c r="D95" s="92"/>
      <c r="E95" s="92"/>
      <c r="F95" s="92"/>
      <c r="G95" s="92"/>
      <c r="H95" s="92"/>
      <c r="I95" s="92"/>
      <c r="J95" s="92"/>
      <c r="K95" s="92"/>
      <c r="L95" s="92"/>
      <c r="M95" s="92"/>
      <c r="N95" s="92"/>
      <c r="O95" s="92"/>
      <c r="P95" s="92"/>
      <c r="Q95" s="92"/>
      <c r="R95" s="159"/>
      <c r="S95" s="162"/>
      <c r="T95" s="163"/>
      <c r="U95" s="164"/>
      <c r="V95" s="163"/>
      <c r="W95" s="165">
        <f t="shared" si="81"/>
        <v>0</v>
      </c>
      <c r="X95" s="166"/>
      <c r="Y95" s="208">
        <f t="shared" si="82"/>
        <v>0</v>
      </c>
      <c r="Z95" s="209"/>
      <c r="AA95" s="210"/>
      <c r="AB95" s="211"/>
      <c r="AC95" s="211"/>
      <c r="AD95" s="211"/>
      <c r="AE95" s="211"/>
      <c r="AF95" s="211"/>
      <c r="AG95" s="211"/>
      <c r="AH95" s="241"/>
      <c r="AI95" s="242">
        <f t="shared" si="83"/>
        <v>0</v>
      </c>
      <c r="AJ95" s="243"/>
      <c r="AK95" s="244"/>
      <c r="AL95" s="296">
        <f t="shared" si="84"/>
        <v>0</v>
      </c>
      <c r="AM95" s="243"/>
      <c r="AN95" s="244"/>
      <c r="AO95" s="242">
        <f t="shared" si="85"/>
        <v>0</v>
      </c>
      <c r="AP95" s="243"/>
      <c r="AQ95" s="269"/>
      <c r="AR95" s="297">
        <f t="shared" si="86"/>
        <v>0</v>
      </c>
      <c r="AS95" s="243"/>
      <c r="AT95" s="270"/>
      <c r="AU95" s="242">
        <f t="shared" si="87"/>
        <v>0</v>
      </c>
      <c r="AV95" s="243"/>
      <c r="AW95" s="244"/>
      <c r="AX95" s="240">
        <f t="shared" si="53"/>
        <v>0</v>
      </c>
      <c r="AY95" s="243"/>
      <c r="AZ95" s="270"/>
      <c r="BA95" s="297">
        <f t="shared" si="88"/>
        <v>0</v>
      </c>
      <c r="BB95" s="243"/>
      <c r="BC95" s="269"/>
      <c r="BD95" s="297">
        <f t="shared" si="89"/>
        <v>0</v>
      </c>
      <c r="BE95" s="243"/>
      <c r="BF95" s="270"/>
      <c r="BG95" s="332"/>
      <c r="BH95" s="333"/>
      <c r="BI95" s="334"/>
      <c r="BJ95" s="331"/>
    </row>
    <row r="96" ht="25.5" spans="1:62">
      <c r="A96" s="87" t="s">
        <v>273</v>
      </c>
      <c r="B96" s="88"/>
      <c r="C96" s="97" t="s">
        <v>274</v>
      </c>
      <c r="D96" s="98"/>
      <c r="E96" s="98"/>
      <c r="F96" s="98"/>
      <c r="G96" s="98"/>
      <c r="H96" s="98"/>
      <c r="I96" s="98"/>
      <c r="J96" s="98"/>
      <c r="K96" s="98"/>
      <c r="L96" s="98"/>
      <c r="M96" s="98"/>
      <c r="N96" s="98"/>
      <c r="O96" s="98"/>
      <c r="P96" s="98"/>
      <c r="Q96" s="98"/>
      <c r="R96" s="173"/>
      <c r="S96" s="71"/>
      <c r="T96" s="157"/>
      <c r="U96" s="158">
        <v>4</v>
      </c>
      <c r="V96" s="157"/>
      <c r="W96" s="154">
        <f t="shared" si="81"/>
        <v>108</v>
      </c>
      <c r="X96" s="155"/>
      <c r="Y96" s="205">
        <f t="shared" si="82"/>
        <v>64</v>
      </c>
      <c r="Z96" s="206"/>
      <c r="AA96" s="207">
        <v>32</v>
      </c>
      <c r="AB96" s="74"/>
      <c r="AC96" s="74">
        <v>32</v>
      </c>
      <c r="AD96" s="74"/>
      <c r="AE96" s="74"/>
      <c r="AF96" s="74"/>
      <c r="AG96" s="74"/>
      <c r="AH96" s="134"/>
      <c r="AI96" s="237">
        <f t="shared" si="83"/>
        <v>0</v>
      </c>
      <c r="AJ96" s="238"/>
      <c r="AK96" s="239"/>
      <c r="AL96" s="240">
        <f t="shared" si="84"/>
        <v>0</v>
      </c>
      <c r="AM96" s="238"/>
      <c r="AN96" s="239"/>
      <c r="AO96" s="237">
        <f t="shared" si="85"/>
        <v>0</v>
      </c>
      <c r="AP96" s="238"/>
      <c r="AQ96" s="266"/>
      <c r="AR96" s="267">
        <f t="shared" si="86"/>
        <v>108</v>
      </c>
      <c r="AS96" s="238">
        <f>Y96</f>
        <v>64</v>
      </c>
      <c r="AT96" s="268">
        <v>3</v>
      </c>
      <c r="AU96" s="237">
        <f t="shared" si="87"/>
        <v>0</v>
      </c>
      <c r="AV96" s="238"/>
      <c r="AW96" s="239"/>
      <c r="AX96" s="240">
        <f t="shared" si="53"/>
        <v>0</v>
      </c>
      <c r="AY96" s="238"/>
      <c r="AZ96" s="268"/>
      <c r="BA96" s="267">
        <f t="shared" si="88"/>
        <v>0</v>
      </c>
      <c r="BB96" s="238"/>
      <c r="BC96" s="266"/>
      <c r="BD96" s="267">
        <f t="shared" si="89"/>
        <v>0</v>
      </c>
      <c r="BE96" s="238"/>
      <c r="BF96" s="268"/>
      <c r="BG96" s="327" t="s">
        <v>275</v>
      </c>
      <c r="BH96" s="328"/>
      <c r="BI96" s="329"/>
      <c r="BJ96" s="330" t="s">
        <v>160</v>
      </c>
    </row>
    <row r="97" s="3" customFormat="1" ht="25.5" spans="1:84">
      <c r="A97" s="87" t="s">
        <v>276</v>
      </c>
      <c r="B97" s="88"/>
      <c r="C97" s="99" t="s">
        <v>277</v>
      </c>
      <c r="D97" s="100"/>
      <c r="E97" s="100"/>
      <c r="F97" s="100"/>
      <c r="G97" s="100"/>
      <c r="H97" s="100"/>
      <c r="I97" s="100"/>
      <c r="J97" s="100"/>
      <c r="K97" s="100"/>
      <c r="L97" s="100"/>
      <c r="M97" s="100"/>
      <c r="N97" s="100"/>
      <c r="O97" s="100"/>
      <c r="P97" s="100"/>
      <c r="Q97" s="100"/>
      <c r="R97" s="174"/>
      <c r="S97" s="71">
        <v>7</v>
      </c>
      <c r="T97" s="157"/>
      <c r="U97" s="158"/>
      <c r="V97" s="157"/>
      <c r="W97" s="154">
        <f t="shared" si="81"/>
        <v>170</v>
      </c>
      <c r="X97" s="155"/>
      <c r="Y97" s="205">
        <f t="shared" si="82"/>
        <v>90</v>
      </c>
      <c r="Z97" s="206"/>
      <c r="AA97" s="207">
        <v>36</v>
      </c>
      <c r="AB97" s="74"/>
      <c r="AC97" s="74">
        <v>54</v>
      </c>
      <c r="AD97" s="74"/>
      <c r="AE97" s="74"/>
      <c r="AF97" s="74"/>
      <c r="AG97" s="74"/>
      <c r="AH97" s="134"/>
      <c r="AI97" s="237">
        <f t="shared" si="83"/>
        <v>0</v>
      </c>
      <c r="AJ97" s="238"/>
      <c r="AK97" s="239"/>
      <c r="AL97" s="240">
        <f t="shared" si="84"/>
        <v>0</v>
      </c>
      <c r="AM97" s="238"/>
      <c r="AN97" s="239"/>
      <c r="AO97" s="237">
        <f t="shared" si="85"/>
        <v>0</v>
      </c>
      <c r="AP97" s="238"/>
      <c r="AQ97" s="266"/>
      <c r="AR97" s="267">
        <f t="shared" si="86"/>
        <v>0</v>
      </c>
      <c r="AS97" s="238"/>
      <c r="AT97" s="268"/>
      <c r="AU97" s="237">
        <f t="shared" si="87"/>
        <v>0</v>
      </c>
      <c r="AV97" s="238"/>
      <c r="AW97" s="239"/>
      <c r="AX97" s="240">
        <f t="shared" si="53"/>
        <v>0</v>
      </c>
      <c r="AY97" s="238"/>
      <c r="AZ97" s="268"/>
      <c r="BA97" s="267">
        <f>BC97*34</f>
        <v>170</v>
      </c>
      <c r="BB97" s="238">
        <f>Y97</f>
        <v>90</v>
      </c>
      <c r="BC97" s="266">
        <v>5</v>
      </c>
      <c r="BD97" s="267">
        <f t="shared" si="89"/>
        <v>0</v>
      </c>
      <c r="BE97" s="238"/>
      <c r="BF97" s="268"/>
      <c r="BG97" s="327" t="s">
        <v>278</v>
      </c>
      <c r="BH97" s="328"/>
      <c r="BI97" s="329"/>
      <c r="BJ97" s="330" t="s">
        <v>119</v>
      </c>
      <c r="BK97" s="23"/>
      <c r="BL97" s="23"/>
      <c r="BM97" s="23"/>
      <c r="BN97" s="23"/>
      <c r="BO97" s="23"/>
      <c r="BP97" s="23"/>
      <c r="BQ97" s="23"/>
      <c r="BR97" s="23"/>
      <c r="BS97" s="23"/>
      <c r="BT97" s="23"/>
      <c r="BU97" s="23"/>
      <c r="BV97" s="23"/>
      <c r="BW97" s="23"/>
      <c r="BX97" s="23"/>
      <c r="BY97" s="23"/>
      <c r="BZ97" s="23"/>
      <c r="CA97" s="23"/>
      <c r="CB97" s="23"/>
      <c r="CC97" s="23"/>
      <c r="CD97" s="23"/>
      <c r="CE97" s="23"/>
      <c r="CF97" s="23"/>
    </row>
    <row r="98" ht="3" customHeight="1" spans="1:62">
      <c r="A98" s="189"/>
      <c r="B98" s="189"/>
      <c r="C98" s="350"/>
      <c r="D98" s="350"/>
      <c r="E98" s="350"/>
      <c r="F98" s="350"/>
      <c r="G98" s="350"/>
      <c r="H98" s="350"/>
      <c r="I98" s="350"/>
      <c r="J98" s="350"/>
      <c r="K98" s="350"/>
      <c r="L98" s="350"/>
      <c r="M98" s="350"/>
      <c r="N98" s="350"/>
      <c r="O98" s="350"/>
      <c r="P98" s="350"/>
      <c r="Q98" s="350"/>
      <c r="R98" s="350"/>
      <c r="S98" s="60"/>
      <c r="T98" s="60"/>
      <c r="U98" s="60"/>
      <c r="V98" s="60"/>
      <c r="W98" s="393"/>
      <c r="X98" s="393"/>
      <c r="Y98" s="425"/>
      <c r="Z98" s="425"/>
      <c r="AA98" s="426"/>
      <c r="AB98" s="426"/>
      <c r="AC98" s="426"/>
      <c r="AD98" s="426"/>
      <c r="AE98" s="426"/>
      <c r="AF98" s="426"/>
      <c r="AG98" s="426"/>
      <c r="AH98" s="426"/>
      <c r="AI98" s="466"/>
      <c r="AJ98" s="467"/>
      <c r="AK98" s="467"/>
      <c r="AL98" s="466"/>
      <c r="AM98" s="467"/>
      <c r="AN98" s="467"/>
      <c r="AO98" s="466"/>
      <c r="AP98" s="467"/>
      <c r="AQ98" s="467"/>
      <c r="AR98" s="466"/>
      <c r="AS98" s="467"/>
      <c r="AT98" s="467"/>
      <c r="AU98" s="466"/>
      <c r="AV98" s="467"/>
      <c r="AW98" s="467"/>
      <c r="AX98" s="466"/>
      <c r="AY98" s="467"/>
      <c r="AZ98" s="467"/>
      <c r="BA98" s="466"/>
      <c r="BB98" s="467"/>
      <c r="BC98" s="467"/>
      <c r="BD98" s="466"/>
      <c r="BE98" s="467"/>
      <c r="BF98" s="467"/>
      <c r="BG98" s="532"/>
      <c r="BH98" s="532"/>
      <c r="BI98" s="532"/>
      <c r="BJ98" s="533"/>
    </row>
    <row r="99" ht="24" customHeight="1" spans="1:62">
      <c r="A99" s="67" t="s">
        <v>50</v>
      </c>
      <c r="B99" s="68"/>
      <c r="C99" s="67" t="s">
        <v>279</v>
      </c>
      <c r="D99" s="70"/>
      <c r="E99" s="70"/>
      <c r="F99" s="70"/>
      <c r="G99" s="70"/>
      <c r="H99" s="70"/>
      <c r="I99" s="70"/>
      <c r="J99" s="70"/>
      <c r="K99" s="70"/>
      <c r="L99" s="70"/>
      <c r="M99" s="70"/>
      <c r="N99" s="70"/>
      <c r="O99" s="70"/>
      <c r="P99" s="70"/>
      <c r="Q99" s="70"/>
      <c r="R99" s="128"/>
      <c r="S99" s="129" t="s">
        <v>52</v>
      </c>
      <c r="T99" s="130"/>
      <c r="U99" s="131" t="s">
        <v>53</v>
      </c>
      <c r="V99" s="130"/>
      <c r="W99" s="132" t="s">
        <v>54</v>
      </c>
      <c r="X99" s="133"/>
      <c r="Y99" s="133"/>
      <c r="Z99" s="133"/>
      <c r="AA99" s="133"/>
      <c r="AB99" s="133"/>
      <c r="AC99" s="133"/>
      <c r="AD99" s="133"/>
      <c r="AE99" s="133"/>
      <c r="AF99" s="133"/>
      <c r="AG99" s="133"/>
      <c r="AH99" s="68"/>
      <c r="AI99" s="218" t="s">
        <v>55</v>
      </c>
      <c r="AJ99" s="133"/>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318"/>
      <c r="BG99" s="129" t="s">
        <v>280</v>
      </c>
      <c r="BH99" s="319"/>
      <c r="BI99" s="130"/>
      <c r="BJ99" s="320" t="s">
        <v>57</v>
      </c>
    </row>
    <row r="100" ht="22.8" customHeight="1" spans="1:62">
      <c r="A100" s="71"/>
      <c r="B100" s="72"/>
      <c r="C100" s="73"/>
      <c r="D100" s="74"/>
      <c r="E100" s="74"/>
      <c r="F100" s="74"/>
      <c r="G100" s="74"/>
      <c r="H100" s="74"/>
      <c r="I100" s="74"/>
      <c r="J100" s="74"/>
      <c r="K100" s="74"/>
      <c r="L100" s="74"/>
      <c r="M100" s="74"/>
      <c r="N100" s="74"/>
      <c r="O100" s="74"/>
      <c r="P100" s="74"/>
      <c r="Q100" s="74"/>
      <c r="R100" s="134"/>
      <c r="S100" s="135"/>
      <c r="T100" s="136"/>
      <c r="U100" s="137"/>
      <c r="V100" s="136"/>
      <c r="W100" s="137" t="s">
        <v>36</v>
      </c>
      <c r="X100" s="138"/>
      <c r="Y100" s="190" t="s">
        <v>281</v>
      </c>
      <c r="Z100" s="191"/>
      <c r="AA100" s="192" t="s">
        <v>60</v>
      </c>
      <c r="AB100" s="193"/>
      <c r="AC100" s="193"/>
      <c r="AD100" s="193"/>
      <c r="AE100" s="193"/>
      <c r="AF100" s="193"/>
      <c r="AG100" s="193"/>
      <c r="AH100" s="72"/>
      <c r="AI100" s="71" t="s">
        <v>61</v>
      </c>
      <c r="AJ100" s="193"/>
      <c r="AK100" s="193"/>
      <c r="AL100" s="193"/>
      <c r="AM100" s="193"/>
      <c r="AN100" s="72"/>
      <c r="AO100" s="71" t="s">
        <v>62</v>
      </c>
      <c r="AP100" s="193"/>
      <c r="AQ100" s="193"/>
      <c r="AR100" s="193"/>
      <c r="AS100" s="193"/>
      <c r="AT100" s="157"/>
      <c r="AU100" s="71" t="s">
        <v>63</v>
      </c>
      <c r="AV100" s="193"/>
      <c r="AW100" s="193"/>
      <c r="AX100" s="193"/>
      <c r="AY100" s="193"/>
      <c r="AZ100" s="157"/>
      <c r="BA100" s="158" t="s">
        <v>64</v>
      </c>
      <c r="BB100" s="193"/>
      <c r="BC100" s="193"/>
      <c r="BD100" s="193"/>
      <c r="BE100" s="193"/>
      <c r="BF100" s="157"/>
      <c r="BG100" s="135"/>
      <c r="BH100" s="195"/>
      <c r="BI100" s="136"/>
      <c r="BJ100" s="321"/>
    </row>
    <row r="101" ht="23.25" customHeight="1" spans="1:62">
      <c r="A101" s="71"/>
      <c r="B101" s="72"/>
      <c r="C101" s="73"/>
      <c r="D101" s="74"/>
      <c r="E101" s="74"/>
      <c r="F101" s="74"/>
      <c r="G101" s="74"/>
      <c r="H101" s="74"/>
      <c r="I101" s="74"/>
      <c r="J101" s="74"/>
      <c r="K101" s="74"/>
      <c r="L101" s="74"/>
      <c r="M101" s="74"/>
      <c r="N101" s="74"/>
      <c r="O101" s="74"/>
      <c r="P101" s="74"/>
      <c r="Q101" s="74"/>
      <c r="R101" s="134"/>
      <c r="S101" s="135"/>
      <c r="T101" s="136"/>
      <c r="U101" s="137"/>
      <c r="V101" s="136"/>
      <c r="W101" s="137"/>
      <c r="X101" s="138"/>
      <c r="Y101" s="190"/>
      <c r="Z101" s="191"/>
      <c r="AA101" s="137" t="s">
        <v>282</v>
      </c>
      <c r="AB101" s="195"/>
      <c r="AC101" s="196" t="s">
        <v>283</v>
      </c>
      <c r="AD101" s="196"/>
      <c r="AE101" s="196" t="s">
        <v>284</v>
      </c>
      <c r="AF101" s="196"/>
      <c r="AG101" s="196" t="s">
        <v>68</v>
      </c>
      <c r="AH101" s="219"/>
      <c r="AI101" s="220" t="s">
        <v>69</v>
      </c>
      <c r="AJ101" s="221"/>
      <c r="AK101" s="222"/>
      <c r="AL101" s="223" t="s">
        <v>70</v>
      </c>
      <c r="AM101" s="221"/>
      <c r="AN101" s="222"/>
      <c r="AO101" s="220" t="s">
        <v>71</v>
      </c>
      <c r="AP101" s="221"/>
      <c r="AQ101" s="254"/>
      <c r="AR101" s="255" t="s">
        <v>72</v>
      </c>
      <c r="AS101" s="221"/>
      <c r="AT101" s="256"/>
      <c r="AU101" s="220" t="s">
        <v>73</v>
      </c>
      <c r="AV101" s="221"/>
      <c r="AW101" s="222"/>
      <c r="AX101" s="223" t="s">
        <v>74</v>
      </c>
      <c r="AY101" s="221"/>
      <c r="AZ101" s="256"/>
      <c r="BA101" s="255" t="s">
        <v>75</v>
      </c>
      <c r="BB101" s="221"/>
      <c r="BC101" s="254"/>
      <c r="BD101" s="255" t="s">
        <v>76</v>
      </c>
      <c r="BE101" s="221"/>
      <c r="BF101" s="256"/>
      <c r="BG101" s="135"/>
      <c r="BH101" s="195"/>
      <c r="BI101" s="136"/>
      <c r="BJ101" s="321"/>
    </row>
    <row r="102" ht="23.25" customHeight="1" spans="1:62">
      <c r="A102" s="71"/>
      <c r="B102" s="72"/>
      <c r="C102" s="73"/>
      <c r="D102" s="74"/>
      <c r="E102" s="74"/>
      <c r="F102" s="74"/>
      <c r="G102" s="74"/>
      <c r="H102" s="74"/>
      <c r="I102" s="74"/>
      <c r="J102" s="74"/>
      <c r="K102" s="74"/>
      <c r="L102" s="74"/>
      <c r="M102" s="74"/>
      <c r="N102" s="74"/>
      <c r="O102" s="74"/>
      <c r="P102" s="74"/>
      <c r="Q102" s="74"/>
      <c r="R102" s="134"/>
      <c r="S102" s="135"/>
      <c r="T102" s="136"/>
      <c r="U102" s="137"/>
      <c r="V102" s="136"/>
      <c r="W102" s="137"/>
      <c r="X102" s="138"/>
      <c r="Y102" s="190"/>
      <c r="Z102" s="191"/>
      <c r="AA102" s="137"/>
      <c r="AB102" s="195"/>
      <c r="AC102" s="196"/>
      <c r="AD102" s="196"/>
      <c r="AE102" s="196"/>
      <c r="AF102" s="196"/>
      <c r="AG102" s="196"/>
      <c r="AH102" s="219"/>
      <c r="AI102" s="224">
        <v>18</v>
      </c>
      <c r="AJ102" s="225" t="s">
        <v>77</v>
      </c>
      <c r="AK102" s="226"/>
      <c r="AL102" s="227">
        <v>16</v>
      </c>
      <c r="AM102" s="225" t="s">
        <v>77</v>
      </c>
      <c r="AN102" s="226"/>
      <c r="AO102" s="224">
        <v>18</v>
      </c>
      <c r="AP102" s="225" t="s">
        <v>77</v>
      </c>
      <c r="AQ102" s="257"/>
      <c r="AR102" s="258">
        <v>16</v>
      </c>
      <c r="AS102" s="225" t="s">
        <v>77</v>
      </c>
      <c r="AT102" s="259"/>
      <c r="AU102" s="224">
        <v>18</v>
      </c>
      <c r="AV102" s="225" t="s">
        <v>77</v>
      </c>
      <c r="AW102" s="226"/>
      <c r="AX102" s="227">
        <v>16</v>
      </c>
      <c r="AY102" s="225" t="s">
        <v>77</v>
      </c>
      <c r="AZ102" s="259"/>
      <c r="BA102" s="258">
        <v>18</v>
      </c>
      <c r="BB102" s="225" t="s">
        <v>77</v>
      </c>
      <c r="BC102" s="257"/>
      <c r="BD102" s="158"/>
      <c r="BE102" s="221"/>
      <c r="BF102" s="256"/>
      <c r="BG102" s="135"/>
      <c r="BH102" s="195"/>
      <c r="BI102" s="136"/>
      <c r="BJ102" s="321"/>
    </row>
    <row r="103" ht="91.5" customHeight="1" spans="1:62">
      <c r="A103" s="75"/>
      <c r="B103" s="76"/>
      <c r="C103" s="77"/>
      <c r="D103" s="78"/>
      <c r="E103" s="78"/>
      <c r="F103" s="78"/>
      <c r="G103" s="78"/>
      <c r="H103" s="78"/>
      <c r="I103" s="78"/>
      <c r="J103" s="78"/>
      <c r="K103" s="78"/>
      <c r="L103" s="78"/>
      <c r="M103" s="78"/>
      <c r="N103" s="78"/>
      <c r="O103" s="78"/>
      <c r="P103" s="78"/>
      <c r="Q103" s="78"/>
      <c r="R103" s="139"/>
      <c r="S103" s="140"/>
      <c r="T103" s="141"/>
      <c r="U103" s="142"/>
      <c r="V103" s="141"/>
      <c r="W103" s="142"/>
      <c r="X103" s="143"/>
      <c r="Y103" s="197"/>
      <c r="Z103" s="198"/>
      <c r="AA103" s="142"/>
      <c r="AB103" s="199"/>
      <c r="AC103" s="200"/>
      <c r="AD103" s="200"/>
      <c r="AE103" s="200"/>
      <c r="AF103" s="200"/>
      <c r="AG103" s="200"/>
      <c r="AH103" s="228"/>
      <c r="AI103" s="229" t="s">
        <v>58</v>
      </c>
      <c r="AJ103" s="230" t="s">
        <v>285</v>
      </c>
      <c r="AK103" s="231" t="s">
        <v>53</v>
      </c>
      <c r="AL103" s="232" t="s">
        <v>58</v>
      </c>
      <c r="AM103" s="230" t="s">
        <v>285</v>
      </c>
      <c r="AN103" s="231" t="s">
        <v>53</v>
      </c>
      <c r="AO103" s="229" t="s">
        <v>58</v>
      </c>
      <c r="AP103" s="230" t="s">
        <v>285</v>
      </c>
      <c r="AQ103" s="260" t="s">
        <v>53</v>
      </c>
      <c r="AR103" s="261" t="s">
        <v>58</v>
      </c>
      <c r="AS103" s="230" t="s">
        <v>285</v>
      </c>
      <c r="AT103" s="262" t="s">
        <v>53</v>
      </c>
      <c r="AU103" s="229" t="s">
        <v>58</v>
      </c>
      <c r="AV103" s="230" t="s">
        <v>285</v>
      </c>
      <c r="AW103" s="231" t="s">
        <v>53</v>
      </c>
      <c r="AX103" s="232" t="s">
        <v>58</v>
      </c>
      <c r="AY103" s="230" t="s">
        <v>285</v>
      </c>
      <c r="AZ103" s="262" t="s">
        <v>53</v>
      </c>
      <c r="BA103" s="261" t="s">
        <v>58</v>
      </c>
      <c r="BB103" s="230" t="s">
        <v>285</v>
      </c>
      <c r="BC103" s="260" t="s">
        <v>53</v>
      </c>
      <c r="BD103" s="261" t="s">
        <v>58</v>
      </c>
      <c r="BE103" s="230" t="s">
        <v>285</v>
      </c>
      <c r="BF103" s="262" t="s">
        <v>53</v>
      </c>
      <c r="BG103" s="140"/>
      <c r="BH103" s="199"/>
      <c r="BI103" s="141"/>
      <c r="BJ103" s="322"/>
    </row>
    <row r="104" s="10" customFormat="1" ht="27" spans="1:62">
      <c r="A104" s="83" t="s">
        <v>286</v>
      </c>
      <c r="B104" s="84"/>
      <c r="C104" s="85" t="s">
        <v>287</v>
      </c>
      <c r="D104" s="86"/>
      <c r="E104" s="86"/>
      <c r="F104" s="86"/>
      <c r="G104" s="86"/>
      <c r="H104" s="86"/>
      <c r="I104" s="86"/>
      <c r="J104" s="86"/>
      <c r="K104" s="86"/>
      <c r="L104" s="86"/>
      <c r="M104" s="86"/>
      <c r="N104" s="86"/>
      <c r="O104" s="86"/>
      <c r="P104" s="86"/>
      <c r="Q104" s="86"/>
      <c r="R104" s="150"/>
      <c r="S104" s="162"/>
      <c r="T104" s="163"/>
      <c r="U104" s="164"/>
      <c r="V104" s="163"/>
      <c r="W104" s="165">
        <f t="shared" ref="W104" si="90">AI104+AL104+AO104+AR104+AU104+AX104+BA104+BD104</f>
        <v>0</v>
      </c>
      <c r="X104" s="166"/>
      <c r="Y104" s="208">
        <f t="shared" ref="Y104" si="91">SUM(AA104:AH104)</f>
        <v>0</v>
      </c>
      <c r="Z104" s="209"/>
      <c r="AA104" s="210"/>
      <c r="AB104" s="211"/>
      <c r="AC104" s="211"/>
      <c r="AD104" s="211"/>
      <c r="AE104" s="211"/>
      <c r="AF104" s="211"/>
      <c r="AG104" s="211"/>
      <c r="AH104" s="241"/>
      <c r="AI104" s="242">
        <f t="shared" ref="AI104" si="92">AK104*36</f>
        <v>0</v>
      </c>
      <c r="AJ104" s="243"/>
      <c r="AK104" s="244"/>
      <c r="AL104" s="296">
        <f t="shared" ref="AL104" si="93">AN104*36</f>
        <v>0</v>
      </c>
      <c r="AM104" s="243"/>
      <c r="AN104" s="244"/>
      <c r="AO104" s="242">
        <f t="shared" ref="AO104" si="94">AQ104*36</f>
        <v>0</v>
      </c>
      <c r="AP104" s="243"/>
      <c r="AQ104" s="269"/>
      <c r="AR104" s="297">
        <f t="shared" ref="AR104" si="95">AT104*36</f>
        <v>0</v>
      </c>
      <c r="AS104" s="243"/>
      <c r="AT104" s="270"/>
      <c r="AU104" s="242">
        <f t="shared" ref="AU104" si="96">AW104*36</f>
        <v>0</v>
      </c>
      <c r="AV104" s="243"/>
      <c r="AW104" s="244"/>
      <c r="AX104" s="240">
        <f t="shared" ref="AX104:AX108" si="97">AZ104*36</f>
        <v>0</v>
      </c>
      <c r="AY104" s="243"/>
      <c r="AZ104" s="270"/>
      <c r="BA104" s="297">
        <f t="shared" ref="BA104" si="98">BC104*36</f>
        <v>0</v>
      </c>
      <c r="BB104" s="243"/>
      <c r="BC104" s="269"/>
      <c r="BD104" s="297">
        <f t="shared" ref="BD104" si="99">BF104*36</f>
        <v>0</v>
      </c>
      <c r="BE104" s="243"/>
      <c r="BF104" s="270"/>
      <c r="BG104" s="327" t="s">
        <v>288</v>
      </c>
      <c r="BH104" s="328"/>
      <c r="BI104" s="329"/>
      <c r="BJ104" s="331"/>
    </row>
    <row r="105" ht="25.5" spans="1:62">
      <c r="A105" s="87" t="s">
        <v>289</v>
      </c>
      <c r="B105" s="88"/>
      <c r="C105" s="97" t="s">
        <v>290</v>
      </c>
      <c r="D105" s="98"/>
      <c r="E105" s="98"/>
      <c r="F105" s="98"/>
      <c r="G105" s="98"/>
      <c r="H105" s="98"/>
      <c r="I105" s="98"/>
      <c r="J105" s="98"/>
      <c r="K105" s="98"/>
      <c r="L105" s="98"/>
      <c r="M105" s="98"/>
      <c r="N105" s="98"/>
      <c r="O105" s="98"/>
      <c r="P105" s="98"/>
      <c r="Q105" s="98"/>
      <c r="R105" s="173"/>
      <c r="S105" s="71"/>
      <c r="T105" s="157"/>
      <c r="U105" s="158">
        <v>5</v>
      </c>
      <c r="V105" s="157"/>
      <c r="W105" s="154">
        <f t="shared" ref="W105:W108" si="100">AI105+AL105+AO105+AR105+AU105+AX105+BA105+BD105</f>
        <v>108</v>
      </c>
      <c r="X105" s="155"/>
      <c r="Y105" s="205">
        <f t="shared" ref="Y105:Y108" si="101">SUM(AA105:AH105)</f>
        <v>54</v>
      </c>
      <c r="Z105" s="206"/>
      <c r="AA105" s="207">
        <v>18</v>
      </c>
      <c r="AB105" s="74"/>
      <c r="AC105" s="74">
        <v>36</v>
      </c>
      <c r="AD105" s="74"/>
      <c r="AE105" s="74"/>
      <c r="AF105" s="74"/>
      <c r="AG105" s="74"/>
      <c r="AH105" s="134"/>
      <c r="AI105" s="237">
        <f t="shared" ref="AI105:AI108" si="102">AK105*36</f>
        <v>0</v>
      </c>
      <c r="AJ105" s="238"/>
      <c r="AK105" s="239"/>
      <c r="AL105" s="240">
        <f t="shared" ref="AL105:AL108" si="103">AN105*36</f>
        <v>0</v>
      </c>
      <c r="AM105" s="238"/>
      <c r="AN105" s="239"/>
      <c r="AO105" s="237">
        <f t="shared" ref="AO105:AO108" si="104">AQ105*36</f>
        <v>0</v>
      </c>
      <c r="AP105" s="238"/>
      <c r="AQ105" s="266"/>
      <c r="AR105" s="267"/>
      <c r="AS105" s="238"/>
      <c r="AT105" s="268"/>
      <c r="AU105" s="237">
        <f t="shared" ref="AU105:AU108" si="105">AW105*36</f>
        <v>108</v>
      </c>
      <c r="AV105" s="238">
        <f>Y105</f>
        <v>54</v>
      </c>
      <c r="AW105" s="239">
        <v>3</v>
      </c>
      <c r="AX105" s="240">
        <f t="shared" si="97"/>
        <v>0</v>
      </c>
      <c r="AY105" s="238"/>
      <c r="AZ105" s="268"/>
      <c r="BA105" s="267">
        <f t="shared" ref="BA105:BA107" si="106">BC105*36</f>
        <v>0</v>
      </c>
      <c r="BB105" s="238"/>
      <c r="BC105" s="266"/>
      <c r="BD105" s="267">
        <f t="shared" ref="BD105:BD108" si="107">BF105*36</f>
        <v>0</v>
      </c>
      <c r="BE105" s="238"/>
      <c r="BF105" s="268"/>
      <c r="BG105" s="327"/>
      <c r="BH105" s="328"/>
      <c r="BI105" s="329"/>
      <c r="BJ105" s="330" t="s">
        <v>256</v>
      </c>
    </row>
    <row r="106" ht="25.5" spans="1:62">
      <c r="A106" s="87" t="s">
        <v>291</v>
      </c>
      <c r="B106" s="88"/>
      <c r="C106" s="342" t="s">
        <v>292</v>
      </c>
      <c r="D106" s="343"/>
      <c r="E106" s="343"/>
      <c r="F106" s="343"/>
      <c r="G106" s="343"/>
      <c r="H106" s="343"/>
      <c r="I106" s="343"/>
      <c r="J106" s="343"/>
      <c r="K106" s="343"/>
      <c r="L106" s="343"/>
      <c r="M106" s="343"/>
      <c r="N106" s="343"/>
      <c r="O106" s="343"/>
      <c r="P106" s="343"/>
      <c r="Q106" s="343"/>
      <c r="R106" s="385"/>
      <c r="S106" s="71"/>
      <c r="T106" s="157"/>
      <c r="U106" s="158">
        <v>5</v>
      </c>
      <c r="V106" s="157"/>
      <c r="W106" s="154">
        <f t="shared" si="100"/>
        <v>108</v>
      </c>
      <c r="X106" s="155"/>
      <c r="Y106" s="418">
        <f t="shared" si="101"/>
        <v>54</v>
      </c>
      <c r="Z106" s="419"/>
      <c r="AA106" s="396">
        <v>18</v>
      </c>
      <c r="AB106" s="420"/>
      <c r="AC106" s="420">
        <v>36</v>
      </c>
      <c r="AD106" s="420"/>
      <c r="AE106" s="420"/>
      <c r="AF106" s="420"/>
      <c r="AG106" s="420"/>
      <c r="AH106" s="397"/>
      <c r="AI106" s="457">
        <f t="shared" si="102"/>
        <v>0</v>
      </c>
      <c r="AJ106" s="458"/>
      <c r="AK106" s="459"/>
      <c r="AL106" s="460">
        <f t="shared" si="103"/>
        <v>0</v>
      </c>
      <c r="AM106" s="458"/>
      <c r="AN106" s="459"/>
      <c r="AO106" s="457">
        <f t="shared" si="104"/>
        <v>0</v>
      </c>
      <c r="AP106" s="458"/>
      <c r="AQ106" s="493"/>
      <c r="AR106" s="494">
        <f t="shared" ref="AR106:AR108" si="108">AT106*36</f>
        <v>0</v>
      </c>
      <c r="AS106" s="458"/>
      <c r="AT106" s="495"/>
      <c r="AU106" s="457">
        <f t="shared" si="105"/>
        <v>108</v>
      </c>
      <c r="AV106" s="458">
        <f>Y106</f>
        <v>54</v>
      </c>
      <c r="AW106" s="459">
        <v>3</v>
      </c>
      <c r="AX106" s="240">
        <f t="shared" si="97"/>
        <v>0</v>
      </c>
      <c r="AY106" s="238"/>
      <c r="AZ106" s="268"/>
      <c r="BA106" s="267">
        <f t="shared" si="106"/>
        <v>0</v>
      </c>
      <c r="BB106" s="238"/>
      <c r="BC106" s="266"/>
      <c r="BD106" s="267">
        <f t="shared" si="107"/>
        <v>0</v>
      </c>
      <c r="BE106" s="238"/>
      <c r="BF106" s="268"/>
      <c r="BG106" s="327"/>
      <c r="BH106" s="328"/>
      <c r="BI106" s="329"/>
      <c r="BJ106" s="330" t="s">
        <v>119</v>
      </c>
    </row>
    <row r="107" s="10" customFormat="1" ht="26.25" spans="1:62">
      <c r="A107" s="83" t="s">
        <v>293</v>
      </c>
      <c r="B107" s="84"/>
      <c r="C107" s="91" t="s">
        <v>294</v>
      </c>
      <c r="D107" s="92"/>
      <c r="E107" s="92"/>
      <c r="F107" s="92"/>
      <c r="G107" s="92"/>
      <c r="H107" s="92"/>
      <c r="I107" s="92"/>
      <c r="J107" s="92"/>
      <c r="K107" s="92"/>
      <c r="L107" s="92"/>
      <c r="M107" s="92"/>
      <c r="N107" s="92"/>
      <c r="O107" s="92"/>
      <c r="P107" s="92"/>
      <c r="Q107" s="92"/>
      <c r="R107" s="159"/>
      <c r="S107" s="162"/>
      <c r="T107" s="163"/>
      <c r="U107" s="164"/>
      <c r="V107" s="163"/>
      <c r="W107" s="165">
        <f t="shared" si="100"/>
        <v>0</v>
      </c>
      <c r="X107" s="166"/>
      <c r="Y107" s="208">
        <f t="shared" si="101"/>
        <v>0</v>
      </c>
      <c r="Z107" s="209"/>
      <c r="AA107" s="210"/>
      <c r="AB107" s="211"/>
      <c r="AC107" s="211"/>
      <c r="AD107" s="211"/>
      <c r="AE107" s="211"/>
      <c r="AF107" s="211"/>
      <c r="AG107" s="211"/>
      <c r="AH107" s="241"/>
      <c r="AI107" s="242">
        <f t="shared" si="102"/>
        <v>0</v>
      </c>
      <c r="AJ107" s="243"/>
      <c r="AK107" s="244"/>
      <c r="AL107" s="296">
        <f t="shared" si="103"/>
        <v>0</v>
      </c>
      <c r="AM107" s="243"/>
      <c r="AN107" s="244"/>
      <c r="AO107" s="242">
        <f t="shared" si="104"/>
        <v>0</v>
      </c>
      <c r="AP107" s="243"/>
      <c r="AQ107" s="269"/>
      <c r="AR107" s="297">
        <f t="shared" si="108"/>
        <v>0</v>
      </c>
      <c r="AS107" s="243"/>
      <c r="AT107" s="270"/>
      <c r="AU107" s="242">
        <f t="shared" si="105"/>
        <v>0</v>
      </c>
      <c r="AV107" s="243"/>
      <c r="AW107" s="244"/>
      <c r="AX107" s="240">
        <f t="shared" si="97"/>
        <v>0</v>
      </c>
      <c r="AY107" s="243"/>
      <c r="AZ107" s="270"/>
      <c r="BA107" s="267">
        <f t="shared" si="106"/>
        <v>0</v>
      </c>
      <c r="BB107" s="243"/>
      <c r="BC107" s="269"/>
      <c r="BD107" s="297">
        <f t="shared" si="107"/>
        <v>0</v>
      </c>
      <c r="BE107" s="243"/>
      <c r="BF107" s="270"/>
      <c r="BG107" s="332"/>
      <c r="BH107" s="333"/>
      <c r="BI107" s="334"/>
      <c r="BJ107" s="331"/>
    </row>
    <row r="108" ht="25.5" customHeight="1" spans="1:62">
      <c r="A108" s="87" t="s">
        <v>295</v>
      </c>
      <c r="B108" s="88"/>
      <c r="C108" s="342" t="s">
        <v>296</v>
      </c>
      <c r="D108" s="343"/>
      <c r="E108" s="343"/>
      <c r="F108" s="343"/>
      <c r="G108" s="343"/>
      <c r="H108" s="343"/>
      <c r="I108" s="343"/>
      <c r="J108" s="343"/>
      <c r="K108" s="343"/>
      <c r="L108" s="343"/>
      <c r="M108" s="343"/>
      <c r="N108" s="343"/>
      <c r="O108" s="343"/>
      <c r="P108" s="343"/>
      <c r="Q108" s="343"/>
      <c r="R108" s="385"/>
      <c r="S108" s="71"/>
      <c r="T108" s="157"/>
      <c r="U108" s="158">
        <v>6</v>
      </c>
      <c r="V108" s="157"/>
      <c r="W108" s="154">
        <f t="shared" si="100"/>
        <v>108</v>
      </c>
      <c r="X108" s="155"/>
      <c r="Y108" s="205">
        <f t="shared" si="101"/>
        <v>64</v>
      </c>
      <c r="Z108" s="206"/>
      <c r="AA108" s="207">
        <v>32</v>
      </c>
      <c r="AB108" s="74"/>
      <c r="AC108" s="74">
        <v>32</v>
      </c>
      <c r="AD108" s="74"/>
      <c r="AE108" s="74"/>
      <c r="AF108" s="74"/>
      <c r="AG108" s="74"/>
      <c r="AH108" s="134"/>
      <c r="AI108" s="237">
        <f t="shared" si="102"/>
        <v>0</v>
      </c>
      <c r="AJ108" s="238"/>
      <c r="AK108" s="239"/>
      <c r="AL108" s="240">
        <f t="shared" si="103"/>
        <v>0</v>
      </c>
      <c r="AM108" s="238"/>
      <c r="AN108" s="239"/>
      <c r="AO108" s="237">
        <f t="shared" si="104"/>
        <v>0</v>
      </c>
      <c r="AP108" s="238"/>
      <c r="AQ108" s="266"/>
      <c r="AR108" s="267">
        <f t="shared" si="108"/>
        <v>0</v>
      </c>
      <c r="AS108" s="238"/>
      <c r="AT108" s="268"/>
      <c r="AU108" s="237">
        <f t="shared" si="105"/>
        <v>0</v>
      </c>
      <c r="AV108" s="238"/>
      <c r="AW108" s="239"/>
      <c r="AX108" s="240">
        <f t="shared" si="97"/>
        <v>108</v>
      </c>
      <c r="AY108" s="238">
        <f>Y108</f>
        <v>64</v>
      </c>
      <c r="AZ108" s="268">
        <v>3</v>
      </c>
      <c r="BA108" s="267">
        <f t="shared" ref="BA108" si="109">BC108*36</f>
        <v>0</v>
      </c>
      <c r="BB108" s="238"/>
      <c r="BC108" s="266"/>
      <c r="BD108" s="267">
        <f t="shared" si="107"/>
        <v>0</v>
      </c>
      <c r="BE108" s="238"/>
      <c r="BF108" s="268"/>
      <c r="BG108" s="327" t="s">
        <v>297</v>
      </c>
      <c r="BH108" s="328"/>
      <c r="BI108" s="329"/>
      <c r="BJ108" s="330" t="s">
        <v>160</v>
      </c>
    </row>
    <row r="109" ht="25.5" spans="1:62">
      <c r="A109" s="87" t="s">
        <v>298</v>
      </c>
      <c r="B109" s="88"/>
      <c r="C109" s="342" t="s">
        <v>299</v>
      </c>
      <c r="D109" s="343"/>
      <c r="E109" s="343"/>
      <c r="F109" s="343"/>
      <c r="G109" s="343"/>
      <c r="H109" s="343"/>
      <c r="I109" s="343"/>
      <c r="J109" s="343"/>
      <c r="K109" s="343"/>
      <c r="L109" s="343"/>
      <c r="M109" s="343"/>
      <c r="N109" s="343"/>
      <c r="O109" s="343"/>
      <c r="P109" s="343"/>
      <c r="Q109" s="343"/>
      <c r="R109" s="385"/>
      <c r="S109" s="71"/>
      <c r="T109" s="157"/>
      <c r="U109" s="158">
        <v>7</v>
      </c>
      <c r="V109" s="157"/>
      <c r="W109" s="154">
        <f t="shared" ref="W109" si="110">AI109+AL109+AO109+AR109+AU109+AX109+BA109+BD109</f>
        <v>96</v>
      </c>
      <c r="X109" s="155"/>
      <c r="Y109" s="205">
        <f t="shared" ref="Y109" si="111">SUM(AA109:AH109)</f>
        <v>36</v>
      </c>
      <c r="Z109" s="206"/>
      <c r="AA109" s="207">
        <v>18</v>
      </c>
      <c r="AB109" s="74"/>
      <c r="AC109" s="74"/>
      <c r="AD109" s="74"/>
      <c r="AE109" s="74">
        <v>18</v>
      </c>
      <c r="AF109" s="74"/>
      <c r="AG109" s="74"/>
      <c r="AH109" s="134"/>
      <c r="AI109" s="237">
        <f t="shared" ref="AI109" si="112">AK109*36</f>
        <v>0</v>
      </c>
      <c r="AJ109" s="238"/>
      <c r="AK109" s="239"/>
      <c r="AL109" s="240">
        <f t="shared" ref="AL109" si="113">AN109*36</f>
        <v>0</v>
      </c>
      <c r="AM109" s="238"/>
      <c r="AN109" s="239"/>
      <c r="AO109" s="237">
        <f t="shared" ref="AO109" si="114">AQ109*36</f>
        <v>0</v>
      </c>
      <c r="AP109" s="238"/>
      <c r="AQ109" s="266"/>
      <c r="AR109" s="267">
        <f t="shared" ref="AR109" si="115">AT109*36</f>
        <v>0</v>
      </c>
      <c r="AS109" s="238"/>
      <c r="AT109" s="268"/>
      <c r="AU109" s="237">
        <f t="shared" ref="AU109" si="116">AW109*36</f>
        <v>0</v>
      </c>
      <c r="AV109" s="238"/>
      <c r="AW109" s="239"/>
      <c r="AX109" s="240">
        <f t="shared" ref="AX109" si="117">AZ109*36</f>
        <v>0</v>
      </c>
      <c r="AY109" s="238"/>
      <c r="AZ109" s="268"/>
      <c r="BA109" s="267">
        <f>BC109*32</f>
        <v>96</v>
      </c>
      <c r="BB109" s="238">
        <f>Y109</f>
        <v>36</v>
      </c>
      <c r="BC109" s="266">
        <v>3</v>
      </c>
      <c r="BD109" s="267">
        <f t="shared" ref="BD109" si="118">BF109*36</f>
        <v>0</v>
      </c>
      <c r="BE109" s="238"/>
      <c r="BF109" s="268"/>
      <c r="BG109" s="327" t="s">
        <v>300</v>
      </c>
      <c r="BH109" s="328"/>
      <c r="BI109" s="329"/>
      <c r="BJ109" s="330" t="s">
        <v>301</v>
      </c>
    </row>
    <row r="110" s="3" customFormat="1" ht="26.25" spans="1:84">
      <c r="A110" s="83" t="s">
        <v>302</v>
      </c>
      <c r="B110" s="84"/>
      <c r="C110" s="91" t="s">
        <v>303</v>
      </c>
      <c r="D110" s="92"/>
      <c r="E110" s="92"/>
      <c r="F110" s="92"/>
      <c r="G110" s="92"/>
      <c r="H110" s="92"/>
      <c r="I110" s="92"/>
      <c r="J110" s="92"/>
      <c r="K110" s="92"/>
      <c r="L110" s="92"/>
      <c r="M110" s="92"/>
      <c r="N110" s="92"/>
      <c r="O110" s="92"/>
      <c r="P110" s="92"/>
      <c r="Q110" s="92"/>
      <c r="R110" s="159"/>
      <c r="S110" s="151"/>
      <c r="T110" s="152"/>
      <c r="U110" s="153"/>
      <c r="V110" s="152"/>
      <c r="W110" s="153"/>
      <c r="X110" s="394"/>
      <c r="Y110" s="427"/>
      <c r="Z110" s="428"/>
      <c r="AA110" s="153"/>
      <c r="AB110" s="429"/>
      <c r="AC110" s="429"/>
      <c r="AD110" s="429"/>
      <c r="AE110" s="429"/>
      <c r="AF110" s="429"/>
      <c r="AG110" s="429"/>
      <c r="AH110" s="394"/>
      <c r="AI110" s="468"/>
      <c r="AJ110" s="243"/>
      <c r="AK110" s="244"/>
      <c r="AL110" s="469"/>
      <c r="AM110" s="243"/>
      <c r="AN110" s="244"/>
      <c r="AO110" s="468"/>
      <c r="AP110" s="243"/>
      <c r="AQ110" s="269"/>
      <c r="AR110" s="499"/>
      <c r="AS110" s="243"/>
      <c r="AT110" s="270"/>
      <c r="AU110" s="468"/>
      <c r="AV110" s="243"/>
      <c r="AW110" s="244"/>
      <c r="AX110" s="469"/>
      <c r="AY110" s="243"/>
      <c r="AZ110" s="270"/>
      <c r="BA110" s="499"/>
      <c r="BB110" s="243"/>
      <c r="BC110" s="269"/>
      <c r="BD110" s="499"/>
      <c r="BE110" s="243"/>
      <c r="BF110" s="270"/>
      <c r="BG110" s="327"/>
      <c r="BH110" s="328"/>
      <c r="BI110" s="329"/>
      <c r="BJ110" s="330"/>
      <c r="BK110" s="23"/>
      <c r="BL110" s="23"/>
      <c r="BM110" s="23"/>
      <c r="BN110" s="23"/>
      <c r="BO110" s="23"/>
      <c r="BP110" s="23"/>
      <c r="BQ110" s="23"/>
      <c r="BR110" s="23"/>
      <c r="BS110" s="23"/>
      <c r="BT110" s="23"/>
      <c r="BU110" s="23"/>
      <c r="BV110" s="23"/>
      <c r="BW110" s="23"/>
      <c r="BX110" s="23"/>
      <c r="BY110" s="23"/>
      <c r="BZ110" s="23"/>
      <c r="CA110" s="23"/>
      <c r="CB110" s="23"/>
      <c r="CC110" s="23"/>
      <c r="CD110" s="23"/>
      <c r="CE110" s="23"/>
      <c r="CF110" s="23"/>
    </row>
    <row r="111" s="3" customFormat="1" ht="25.5" spans="1:84">
      <c r="A111" s="87" t="s">
        <v>304</v>
      </c>
      <c r="B111" s="88"/>
      <c r="C111" s="351" t="s">
        <v>305</v>
      </c>
      <c r="D111" s="90"/>
      <c r="E111" s="90"/>
      <c r="F111" s="90"/>
      <c r="G111" s="90"/>
      <c r="H111" s="90"/>
      <c r="I111" s="90"/>
      <c r="J111" s="90"/>
      <c r="K111" s="90"/>
      <c r="L111" s="90"/>
      <c r="M111" s="90"/>
      <c r="N111" s="90"/>
      <c r="O111" s="90"/>
      <c r="P111" s="90"/>
      <c r="Q111" s="90"/>
      <c r="R111" s="156"/>
      <c r="S111" s="71"/>
      <c r="T111" s="157"/>
      <c r="U111" s="158"/>
      <c r="V111" s="157"/>
      <c r="W111" s="207" t="s">
        <v>306</v>
      </c>
      <c r="X111" s="134"/>
      <c r="Y111" s="430" t="s">
        <v>306</v>
      </c>
      <c r="Z111" s="431"/>
      <c r="AA111" s="207" t="s">
        <v>306</v>
      </c>
      <c r="AB111" s="74"/>
      <c r="AC111" s="74"/>
      <c r="AD111" s="74"/>
      <c r="AE111" s="74"/>
      <c r="AF111" s="74"/>
      <c r="AG111" s="74"/>
      <c r="AH111" s="134"/>
      <c r="AI111" s="470" t="str">
        <f>W111</f>
        <v>/10</v>
      </c>
      <c r="AJ111" s="238" t="str">
        <f>Y111</f>
        <v>/10</v>
      </c>
      <c r="AK111" s="239"/>
      <c r="AL111" s="471"/>
      <c r="AM111" s="238"/>
      <c r="AN111" s="239"/>
      <c r="AO111" s="470"/>
      <c r="AP111" s="238"/>
      <c r="AQ111" s="266"/>
      <c r="AR111" s="500"/>
      <c r="AS111" s="238"/>
      <c r="AT111" s="268"/>
      <c r="AU111" s="470"/>
      <c r="AV111" s="238"/>
      <c r="AW111" s="239"/>
      <c r="AX111" s="471"/>
      <c r="AY111" s="238"/>
      <c r="AZ111" s="268"/>
      <c r="BA111" s="500"/>
      <c r="BB111" s="238"/>
      <c r="BC111" s="266"/>
      <c r="BD111" s="500"/>
      <c r="BE111" s="238"/>
      <c r="BF111" s="268"/>
      <c r="BG111" s="327"/>
      <c r="BH111" s="328"/>
      <c r="BI111" s="329"/>
      <c r="BJ111" s="330" t="s">
        <v>93</v>
      </c>
      <c r="BK111" s="23"/>
      <c r="BL111" s="23"/>
      <c r="BM111" s="23"/>
      <c r="BN111" s="23"/>
      <c r="BO111" s="23"/>
      <c r="BP111" s="23"/>
      <c r="BQ111" s="23"/>
      <c r="BR111" s="23"/>
      <c r="BS111" s="23"/>
      <c r="BT111" s="23"/>
      <c r="BU111" s="23"/>
      <c r="BV111" s="23"/>
      <c r="BW111" s="23"/>
      <c r="BX111" s="23"/>
      <c r="BY111" s="23"/>
      <c r="BZ111" s="23"/>
      <c r="CA111" s="23"/>
      <c r="CB111" s="23"/>
      <c r="CC111" s="23"/>
      <c r="CD111" s="23"/>
      <c r="CE111" s="23"/>
      <c r="CF111" s="23"/>
    </row>
    <row r="112" s="3" customFormat="1" ht="50.1" customHeight="1" spans="1:84">
      <c r="A112" s="87" t="s">
        <v>307</v>
      </c>
      <c r="B112" s="88"/>
      <c r="C112" s="89" t="s">
        <v>308</v>
      </c>
      <c r="D112" s="90"/>
      <c r="E112" s="90"/>
      <c r="F112" s="90"/>
      <c r="G112" s="90"/>
      <c r="H112" s="90"/>
      <c r="I112" s="90"/>
      <c r="J112" s="90"/>
      <c r="K112" s="90"/>
      <c r="L112" s="90"/>
      <c r="M112" s="90"/>
      <c r="N112" s="90"/>
      <c r="O112" s="90"/>
      <c r="P112" s="90"/>
      <c r="Q112" s="90"/>
      <c r="R112" s="156"/>
      <c r="S112" s="71"/>
      <c r="T112" s="157"/>
      <c r="U112" s="158"/>
      <c r="V112" s="157"/>
      <c r="W112" s="207" t="s">
        <v>306</v>
      </c>
      <c r="X112" s="134"/>
      <c r="Y112" s="430" t="s">
        <v>306</v>
      </c>
      <c r="Z112" s="431"/>
      <c r="AA112" s="207" t="s">
        <v>306</v>
      </c>
      <c r="AB112" s="74"/>
      <c r="AC112" s="74"/>
      <c r="AD112" s="74"/>
      <c r="AE112" s="74"/>
      <c r="AF112" s="74"/>
      <c r="AG112" s="74"/>
      <c r="AH112" s="134"/>
      <c r="AI112" s="470"/>
      <c r="AJ112" s="238"/>
      <c r="AK112" s="239"/>
      <c r="AL112" s="471" t="str">
        <f>Y112</f>
        <v>/10</v>
      </c>
      <c r="AM112" s="238" t="str">
        <f>AA112</f>
        <v>/10</v>
      </c>
      <c r="AN112" s="239"/>
      <c r="AO112" s="470"/>
      <c r="AP112" s="238"/>
      <c r="AQ112" s="266"/>
      <c r="AR112" s="500"/>
      <c r="AS112" s="238"/>
      <c r="AT112" s="268"/>
      <c r="AU112" s="470"/>
      <c r="AV112" s="238"/>
      <c r="AW112" s="239"/>
      <c r="AX112" s="471"/>
      <c r="AY112" s="238"/>
      <c r="AZ112" s="268"/>
      <c r="BA112" s="500"/>
      <c r="BB112" s="238"/>
      <c r="BC112" s="266"/>
      <c r="BD112" s="500"/>
      <c r="BE112" s="238"/>
      <c r="BF112" s="268"/>
      <c r="BG112" s="327"/>
      <c r="BH112" s="328"/>
      <c r="BI112" s="329"/>
      <c r="BJ112" s="330" t="s">
        <v>85</v>
      </c>
      <c r="BK112" s="23"/>
      <c r="BL112" s="23"/>
      <c r="BM112" s="23"/>
      <c r="BN112" s="23"/>
      <c r="BO112" s="23"/>
      <c r="BP112" s="23"/>
      <c r="BQ112" s="23"/>
      <c r="BR112" s="23"/>
      <c r="BS112" s="23"/>
      <c r="BT112" s="23"/>
      <c r="BU112" s="23"/>
      <c r="BV112" s="23"/>
      <c r="BW112" s="23"/>
      <c r="BX112" s="23"/>
      <c r="BY112" s="23"/>
      <c r="BZ112" s="23"/>
      <c r="CA112" s="23"/>
      <c r="CB112" s="23"/>
      <c r="CC112" s="23"/>
      <c r="CD112" s="23"/>
      <c r="CE112" s="23"/>
      <c r="CF112" s="23"/>
    </row>
    <row r="113" s="3" customFormat="1" ht="25.5" spans="1:84">
      <c r="A113" s="87" t="s">
        <v>309</v>
      </c>
      <c r="B113" s="88"/>
      <c r="C113" s="89" t="s">
        <v>310</v>
      </c>
      <c r="D113" s="90"/>
      <c r="E113" s="90"/>
      <c r="F113" s="90"/>
      <c r="G113" s="90"/>
      <c r="H113" s="90"/>
      <c r="I113" s="90"/>
      <c r="J113" s="90"/>
      <c r="K113" s="90"/>
      <c r="L113" s="90"/>
      <c r="M113" s="90"/>
      <c r="N113" s="90"/>
      <c r="O113" s="90"/>
      <c r="P113" s="90"/>
      <c r="Q113" s="90"/>
      <c r="R113" s="156"/>
      <c r="S113" s="71"/>
      <c r="T113" s="157"/>
      <c r="U113" s="158" t="s">
        <v>311</v>
      </c>
      <c r="V113" s="157"/>
      <c r="W113" s="207" t="s">
        <v>312</v>
      </c>
      <c r="X113" s="134"/>
      <c r="Y113" s="430" t="str">
        <f t="shared" ref="Y113:Y115" si="119">AE113</f>
        <v>/68</v>
      </c>
      <c r="Z113" s="431"/>
      <c r="AA113" s="207"/>
      <c r="AB113" s="74"/>
      <c r="AC113" s="74"/>
      <c r="AD113" s="74"/>
      <c r="AE113" s="74" t="s">
        <v>313</v>
      </c>
      <c r="AF113" s="74"/>
      <c r="AG113" s="74"/>
      <c r="AH113" s="134"/>
      <c r="AI113" s="470"/>
      <c r="AJ113" s="238"/>
      <c r="AK113" s="239"/>
      <c r="AL113" s="471"/>
      <c r="AM113" s="238"/>
      <c r="AN113" s="239"/>
      <c r="AO113" s="470" t="s">
        <v>314</v>
      </c>
      <c r="AP113" s="238" t="s">
        <v>315</v>
      </c>
      <c r="AQ113" s="266"/>
      <c r="AR113" s="500" t="s">
        <v>316</v>
      </c>
      <c r="AS113" s="238" t="s">
        <v>317</v>
      </c>
      <c r="AT113" s="268"/>
      <c r="AU113" s="470"/>
      <c r="AV113" s="238"/>
      <c r="AW113" s="239"/>
      <c r="AX113" s="471"/>
      <c r="AY113" s="238"/>
      <c r="AZ113" s="268"/>
      <c r="BA113" s="500"/>
      <c r="BB113" s="238"/>
      <c r="BC113" s="266"/>
      <c r="BD113" s="500"/>
      <c r="BE113" s="238"/>
      <c r="BF113" s="268"/>
      <c r="BG113" s="327" t="s">
        <v>98</v>
      </c>
      <c r="BH113" s="328"/>
      <c r="BI113" s="329"/>
      <c r="BJ113" s="330" t="s">
        <v>99</v>
      </c>
      <c r="BK113" s="23"/>
      <c r="BL113" s="23"/>
      <c r="BM113" s="23"/>
      <c r="BN113" s="23"/>
      <c r="BO113" s="23"/>
      <c r="BP113" s="23"/>
      <c r="BQ113" s="23"/>
      <c r="BR113" s="23"/>
      <c r="BS113" s="23"/>
      <c r="BT113" s="23"/>
      <c r="BU113" s="23"/>
      <c r="BV113" s="23"/>
      <c r="BW113" s="23"/>
      <c r="BX113" s="23"/>
      <c r="BY113" s="23"/>
      <c r="BZ113" s="23"/>
      <c r="CA113" s="23"/>
      <c r="CB113" s="23"/>
      <c r="CC113" s="23"/>
      <c r="CD113" s="23"/>
      <c r="CE113" s="23"/>
      <c r="CF113" s="23"/>
    </row>
    <row r="114" s="3" customFormat="1" ht="25.5" customHeight="1" spans="1:84">
      <c r="A114" s="87" t="s">
        <v>318</v>
      </c>
      <c r="B114" s="88"/>
      <c r="C114" s="89" t="s">
        <v>319</v>
      </c>
      <c r="D114" s="90"/>
      <c r="E114" s="90"/>
      <c r="F114" s="90"/>
      <c r="G114" s="90"/>
      <c r="H114" s="90"/>
      <c r="I114" s="90"/>
      <c r="J114" s="90"/>
      <c r="K114" s="90"/>
      <c r="L114" s="90"/>
      <c r="M114" s="90"/>
      <c r="N114" s="90"/>
      <c r="O114" s="90"/>
      <c r="P114" s="90"/>
      <c r="Q114" s="90"/>
      <c r="R114" s="156"/>
      <c r="S114" s="71"/>
      <c r="T114" s="157"/>
      <c r="U114" s="158" t="s">
        <v>320</v>
      </c>
      <c r="V114" s="157"/>
      <c r="W114" s="207" t="s">
        <v>312</v>
      </c>
      <c r="X114" s="134"/>
      <c r="Y114" s="430" t="str">
        <f t="shared" si="119"/>
        <v>/68</v>
      </c>
      <c r="Z114" s="431"/>
      <c r="AA114" s="207"/>
      <c r="AB114" s="74"/>
      <c r="AC114" s="74"/>
      <c r="AD114" s="74"/>
      <c r="AE114" s="74" t="s">
        <v>313</v>
      </c>
      <c r="AF114" s="74"/>
      <c r="AG114" s="74"/>
      <c r="AH114" s="134"/>
      <c r="AI114" s="470"/>
      <c r="AJ114" s="238"/>
      <c r="AK114" s="239"/>
      <c r="AL114" s="471"/>
      <c r="AM114" s="238"/>
      <c r="AN114" s="239"/>
      <c r="AO114" s="470"/>
      <c r="AP114" s="238"/>
      <c r="AQ114" s="266"/>
      <c r="AR114" s="500"/>
      <c r="AS114" s="238"/>
      <c r="AT114" s="268"/>
      <c r="AU114" s="470" t="s">
        <v>314</v>
      </c>
      <c r="AV114" s="238" t="s">
        <v>315</v>
      </c>
      <c r="AW114" s="266"/>
      <c r="AX114" s="500" t="s">
        <v>316</v>
      </c>
      <c r="AY114" s="238" t="s">
        <v>317</v>
      </c>
      <c r="AZ114" s="268"/>
      <c r="BA114" s="500"/>
      <c r="BB114" s="238"/>
      <c r="BC114" s="266"/>
      <c r="BD114" s="500"/>
      <c r="BE114" s="238"/>
      <c r="BF114" s="268"/>
      <c r="BG114" s="327" t="s">
        <v>98</v>
      </c>
      <c r="BH114" s="328"/>
      <c r="BI114" s="329"/>
      <c r="BJ114" s="330" t="s">
        <v>99</v>
      </c>
      <c r="BK114" s="23"/>
      <c r="BL114" s="23"/>
      <c r="BM114" s="23"/>
      <c r="BN114" s="23"/>
      <c r="BO114" s="23"/>
      <c r="BP114" s="23"/>
      <c r="BQ114" s="23"/>
      <c r="BR114" s="23"/>
      <c r="BS114" s="23"/>
      <c r="BT114" s="23"/>
      <c r="BU114" s="23"/>
      <c r="BV114" s="23"/>
      <c r="BW114" s="23"/>
      <c r="BX114" s="23"/>
      <c r="BY114" s="23"/>
      <c r="BZ114" s="23"/>
      <c r="CA114" s="23"/>
      <c r="CB114" s="23"/>
      <c r="CC114" s="23"/>
      <c r="CD114" s="23"/>
      <c r="CE114" s="23"/>
      <c r="CF114" s="23"/>
    </row>
    <row r="115" s="3" customFormat="1" ht="25.5" spans="1:84">
      <c r="A115" s="87" t="s">
        <v>321</v>
      </c>
      <c r="B115" s="88"/>
      <c r="C115" s="89" t="s">
        <v>322</v>
      </c>
      <c r="D115" s="90"/>
      <c r="E115" s="90"/>
      <c r="F115" s="90"/>
      <c r="G115" s="90"/>
      <c r="H115" s="90"/>
      <c r="I115" s="90"/>
      <c r="J115" s="90"/>
      <c r="K115" s="90"/>
      <c r="L115" s="90"/>
      <c r="M115" s="90"/>
      <c r="N115" s="90"/>
      <c r="O115" s="90"/>
      <c r="P115" s="90"/>
      <c r="Q115" s="90"/>
      <c r="R115" s="156"/>
      <c r="S115" s="71"/>
      <c r="T115" s="157"/>
      <c r="U115" s="158"/>
      <c r="V115" s="157"/>
      <c r="W115" s="207" t="str">
        <f>Y115</f>
        <v>/68</v>
      </c>
      <c r="X115" s="134"/>
      <c r="Y115" s="430" t="str">
        <f t="shared" si="119"/>
        <v>/68</v>
      </c>
      <c r="Z115" s="431"/>
      <c r="AA115" s="207"/>
      <c r="AB115" s="74"/>
      <c r="AC115" s="74"/>
      <c r="AD115" s="74"/>
      <c r="AE115" s="74" t="s">
        <v>313</v>
      </c>
      <c r="AF115" s="74"/>
      <c r="AG115" s="74"/>
      <c r="AH115" s="134"/>
      <c r="AI115" s="470"/>
      <c r="AJ115" s="238"/>
      <c r="AK115" s="239"/>
      <c r="AL115" s="471"/>
      <c r="AM115" s="238"/>
      <c r="AN115" s="239"/>
      <c r="AO115" s="470"/>
      <c r="AP115" s="238"/>
      <c r="AQ115" s="266"/>
      <c r="AR115" s="500"/>
      <c r="AS115" s="238"/>
      <c r="AT115" s="268"/>
      <c r="AU115" s="470" t="s">
        <v>315</v>
      </c>
      <c r="AV115" s="238" t="s">
        <v>315</v>
      </c>
      <c r="AW115" s="239"/>
      <c r="AX115" s="473" t="str">
        <f>AY115</f>
        <v>/32</v>
      </c>
      <c r="AY115" s="458" t="s">
        <v>317</v>
      </c>
      <c r="AZ115" s="268"/>
      <c r="BA115" s="500"/>
      <c r="BB115" s="238"/>
      <c r="BC115" s="266"/>
      <c r="BD115" s="500"/>
      <c r="BE115" s="238"/>
      <c r="BF115" s="268"/>
      <c r="BG115" s="327"/>
      <c r="BH115" s="328"/>
      <c r="BI115" s="329"/>
      <c r="BJ115" s="330" t="s">
        <v>323</v>
      </c>
      <c r="BK115" s="23"/>
      <c r="BL115" s="23"/>
      <c r="BM115" s="23"/>
      <c r="BN115" s="23"/>
      <c r="BO115" s="23"/>
      <c r="BP115" s="23"/>
      <c r="BQ115" s="23"/>
      <c r="BR115" s="23"/>
      <c r="BS115" s="23"/>
      <c r="BT115" s="23"/>
      <c r="BU115" s="23"/>
      <c r="BV115" s="23"/>
      <c r="BW115" s="23"/>
      <c r="BX115" s="23"/>
      <c r="BY115" s="23"/>
      <c r="BZ115" s="23"/>
      <c r="CA115" s="23"/>
      <c r="CB115" s="23"/>
      <c r="CC115" s="23"/>
      <c r="CD115" s="23"/>
      <c r="CE115" s="23"/>
      <c r="CF115" s="23"/>
    </row>
    <row r="116" s="3" customFormat="1" ht="26.25" spans="1:84">
      <c r="A116" s="83" t="s">
        <v>324</v>
      </c>
      <c r="B116" s="84"/>
      <c r="C116" s="91" t="s">
        <v>325</v>
      </c>
      <c r="D116" s="92"/>
      <c r="E116" s="92"/>
      <c r="F116" s="92"/>
      <c r="G116" s="92"/>
      <c r="H116" s="92"/>
      <c r="I116" s="92"/>
      <c r="J116" s="92"/>
      <c r="K116" s="92"/>
      <c r="L116" s="92"/>
      <c r="M116" s="92"/>
      <c r="N116" s="92"/>
      <c r="O116" s="92"/>
      <c r="P116" s="92"/>
      <c r="Q116" s="92"/>
      <c r="R116" s="159"/>
      <c r="S116" s="151"/>
      <c r="T116" s="152"/>
      <c r="U116" s="153"/>
      <c r="V116" s="152"/>
      <c r="W116" s="153"/>
      <c r="X116" s="394"/>
      <c r="Y116" s="427"/>
      <c r="Z116" s="428"/>
      <c r="AA116" s="153"/>
      <c r="AB116" s="429"/>
      <c r="AC116" s="429"/>
      <c r="AD116" s="429"/>
      <c r="AE116" s="429"/>
      <c r="AF116" s="429"/>
      <c r="AG116" s="429"/>
      <c r="AH116" s="394"/>
      <c r="AI116" s="468"/>
      <c r="AJ116" s="243"/>
      <c r="AK116" s="244"/>
      <c r="AL116" s="469"/>
      <c r="AM116" s="243"/>
      <c r="AN116" s="244"/>
      <c r="AO116" s="468"/>
      <c r="AP116" s="243"/>
      <c r="AQ116" s="269"/>
      <c r="AR116" s="499"/>
      <c r="AS116" s="243"/>
      <c r="AT116" s="270"/>
      <c r="AU116" s="468"/>
      <c r="AV116" s="243"/>
      <c r="AW116" s="244"/>
      <c r="AX116" s="469"/>
      <c r="AY116" s="243"/>
      <c r="AZ116" s="270"/>
      <c r="BA116" s="499"/>
      <c r="BB116" s="243"/>
      <c r="BC116" s="269"/>
      <c r="BD116" s="499"/>
      <c r="BE116" s="243"/>
      <c r="BF116" s="270"/>
      <c r="BG116" s="332"/>
      <c r="BH116" s="333"/>
      <c r="BI116" s="334"/>
      <c r="BJ116" s="330"/>
      <c r="BK116" s="23"/>
      <c r="BL116" s="23"/>
      <c r="BM116" s="23"/>
      <c r="BN116" s="23"/>
      <c r="BO116" s="23"/>
      <c r="BP116" s="23"/>
      <c r="BQ116" s="23"/>
      <c r="BR116" s="23"/>
      <c r="BS116" s="23"/>
      <c r="BT116" s="23"/>
      <c r="BU116" s="23"/>
      <c r="BV116" s="23"/>
      <c r="BW116" s="23"/>
      <c r="BX116" s="23"/>
      <c r="BY116" s="23"/>
      <c r="BZ116" s="23"/>
      <c r="CA116" s="23"/>
      <c r="CB116" s="23"/>
      <c r="CC116" s="23"/>
      <c r="CD116" s="23"/>
      <c r="CE116" s="23"/>
      <c r="CF116" s="23"/>
    </row>
    <row r="117" s="3" customFormat="1" ht="25.5" spans="1:84">
      <c r="A117" s="87" t="s">
        <v>326</v>
      </c>
      <c r="B117" s="88"/>
      <c r="C117" s="352" t="s">
        <v>322</v>
      </c>
      <c r="D117" s="353"/>
      <c r="E117" s="353"/>
      <c r="F117" s="353"/>
      <c r="G117" s="353"/>
      <c r="H117" s="353"/>
      <c r="I117" s="353"/>
      <c r="J117" s="353"/>
      <c r="K117" s="353"/>
      <c r="L117" s="353"/>
      <c r="M117" s="353"/>
      <c r="N117" s="353"/>
      <c r="O117" s="353"/>
      <c r="P117" s="353"/>
      <c r="Q117" s="353"/>
      <c r="R117" s="395"/>
      <c r="S117" s="380"/>
      <c r="T117" s="381"/>
      <c r="U117" s="382" t="s">
        <v>327</v>
      </c>
      <c r="V117" s="381"/>
      <c r="W117" s="396" t="str">
        <f>Y117</f>
        <v>/340</v>
      </c>
      <c r="X117" s="397"/>
      <c r="Y117" s="432" t="str">
        <f>AE117</f>
        <v>/340</v>
      </c>
      <c r="Z117" s="433"/>
      <c r="AA117" s="396"/>
      <c r="AB117" s="420"/>
      <c r="AC117" s="420"/>
      <c r="AD117" s="420"/>
      <c r="AE117" s="420" t="s">
        <v>328</v>
      </c>
      <c r="AF117" s="420"/>
      <c r="AG117" s="420"/>
      <c r="AH117" s="397"/>
      <c r="AI117" s="472" t="s">
        <v>314</v>
      </c>
      <c r="AJ117" s="458" t="s">
        <v>314</v>
      </c>
      <c r="AK117" s="459"/>
      <c r="AL117" s="473" t="str">
        <f>AM117</f>
        <v>/64</v>
      </c>
      <c r="AM117" s="458" t="s">
        <v>316</v>
      </c>
      <c r="AN117" s="459"/>
      <c r="AO117" s="472" t="s">
        <v>314</v>
      </c>
      <c r="AP117" s="458" t="s">
        <v>314</v>
      </c>
      <c r="AQ117" s="493"/>
      <c r="AR117" s="501" t="str">
        <f>AS117</f>
        <v>/64</v>
      </c>
      <c r="AS117" s="458" t="s">
        <v>316</v>
      </c>
      <c r="AT117" s="495"/>
      <c r="AU117" s="472" t="s">
        <v>315</v>
      </c>
      <c r="AV117" s="458" t="s">
        <v>315</v>
      </c>
      <c r="AW117" s="459"/>
      <c r="AX117" s="473" t="str">
        <f>AY117</f>
        <v>/32</v>
      </c>
      <c r="AY117" s="458" t="s">
        <v>317</v>
      </c>
      <c r="AZ117" s="495"/>
      <c r="BA117" s="501"/>
      <c r="BB117" s="458"/>
      <c r="BC117" s="493"/>
      <c r="BD117" s="501"/>
      <c r="BE117" s="458"/>
      <c r="BF117" s="495"/>
      <c r="BG117" s="327" t="s">
        <v>329</v>
      </c>
      <c r="BH117" s="328"/>
      <c r="BI117" s="329"/>
      <c r="BJ117" s="330" t="s">
        <v>323</v>
      </c>
      <c r="BK117" s="23"/>
      <c r="BL117" s="23"/>
      <c r="BM117" s="23"/>
      <c r="BN117" s="23"/>
      <c r="BO117" s="23"/>
      <c r="BP117" s="23"/>
      <c r="BQ117" s="23"/>
      <c r="BR117" s="23"/>
      <c r="BS117" s="23"/>
      <c r="BT117" s="23"/>
      <c r="BU117" s="23"/>
      <c r="BV117" s="23"/>
      <c r="BW117" s="23"/>
      <c r="BX117" s="23"/>
      <c r="BY117" s="23"/>
      <c r="BZ117" s="23"/>
      <c r="CA117" s="23"/>
      <c r="CB117" s="23"/>
      <c r="CC117" s="23"/>
      <c r="CD117" s="23"/>
      <c r="CE117" s="23"/>
      <c r="CF117" s="23"/>
    </row>
    <row r="118" s="3" customFormat="1" ht="24" spans="1:84">
      <c r="A118" s="354" t="s">
        <v>330</v>
      </c>
      <c r="B118" s="355"/>
      <c r="C118" s="356" t="s">
        <v>331</v>
      </c>
      <c r="D118" s="357"/>
      <c r="E118" s="357"/>
      <c r="F118" s="357"/>
      <c r="G118" s="357"/>
      <c r="H118" s="357"/>
      <c r="I118" s="357"/>
      <c r="J118" s="357"/>
      <c r="K118" s="357"/>
      <c r="L118" s="357"/>
      <c r="M118" s="357"/>
      <c r="N118" s="357"/>
      <c r="O118" s="357"/>
      <c r="P118" s="357"/>
      <c r="Q118" s="357"/>
      <c r="R118" s="398"/>
      <c r="S118" s="75"/>
      <c r="T118" s="399"/>
      <c r="U118" s="400" t="s">
        <v>332</v>
      </c>
      <c r="V118" s="399"/>
      <c r="W118" s="400" t="s">
        <v>333</v>
      </c>
      <c r="X118" s="76"/>
      <c r="Y118" s="434" t="s">
        <v>334</v>
      </c>
      <c r="Z118" s="435"/>
      <c r="AA118" s="400" t="s">
        <v>335</v>
      </c>
      <c r="AB118" s="436"/>
      <c r="AC118" s="436"/>
      <c r="AD118" s="436"/>
      <c r="AE118" s="436" t="s">
        <v>336</v>
      </c>
      <c r="AF118" s="436"/>
      <c r="AG118" s="436"/>
      <c r="AH118" s="76"/>
      <c r="AI118" s="474"/>
      <c r="AJ118" s="475"/>
      <c r="AK118" s="476"/>
      <c r="AL118" s="477"/>
      <c r="AM118" s="475"/>
      <c r="AN118" s="476"/>
      <c r="AO118" s="474"/>
      <c r="AP118" s="475"/>
      <c r="AQ118" s="502"/>
      <c r="AR118" s="503"/>
      <c r="AS118" s="475"/>
      <c r="AT118" s="504"/>
      <c r="AU118" s="474"/>
      <c r="AV118" s="475"/>
      <c r="AW118" s="476"/>
      <c r="AX118" s="477"/>
      <c r="AY118" s="475"/>
      <c r="AZ118" s="504"/>
      <c r="BA118" s="503" t="s">
        <v>333</v>
      </c>
      <c r="BB118" s="475" t="s">
        <v>334</v>
      </c>
      <c r="BC118" s="502"/>
      <c r="BD118" s="503"/>
      <c r="BE118" s="475"/>
      <c r="BF118" s="504"/>
      <c r="BG118" s="534" t="s">
        <v>337</v>
      </c>
      <c r="BH118" s="535"/>
      <c r="BI118" s="536"/>
      <c r="BJ118" s="537" t="s">
        <v>119</v>
      </c>
      <c r="BK118" s="23"/>
      <c r="BL118" s="23"/>
      <c r="BM118" s="23"/>
      <c r="BN118" s="23"/>
      <c r="BO118" s="23"/>
      <c r="BP118" s="23"/>
      <c r="BQ118" s="23"/>
      <c r="BR118" s="23"/>
      <c r="BS118" s="23"/>
      <c r="BT118" s="23"/>
      <c r="BU118" s="23"/>
      <c r="BV118" s="23"/>
      <c r="BW118" s="23"/>
      <c r="BX118" s="23"/>
      <c r="BY118" s="23"/>
      <c r="BZ118" s="23"/>
      <c r="CA118" s="23"/>
      <c r="CB118" s="23"/>
      <c r="CC118" s="23"/>
      <c r="CD118" s="23"/>
      <c r="CE118" s="23"/>
      <c r="CF118" s="23"/>
    </row>
    <row r="119" s="11" customFormat="1" ht="21.75" spans="1:84">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row>
    <row r="120" s="3" customFormat="1" ht="26.25" spans="1:84">
      <c r="A120" s="358" t="s">
        <v>338</v>
      </c>
      <c r="B120" s="359"/>
      <c r="C120" s="359"/>
      <c r="D120" s="359"/>
      <c r="E120" s="359"/>
      <c r="F120" s="359"/>
      <c r="G120" s="359"/>
      <c r="H120" s="359"/>
      <c r="I120" s="359"/>
      <c r="J120" s="359"/>
      <c r="K120" s="359"/>
      <c r="L120" s="359"/>
      <c r="M120" s="359"/>
      <c r="N120" s="359"/>
      <c r="O120" s="359"/>
      <c r="P120" s="359"/>
      <c r="Q120" s="359"/>
      <c r="R120" s="359"/>
      <c r="S120" s="359"/>
      <c r="T120" s="359"/>
      <c r="U120" s="359"/>
      <c r="V120" s="401"/>
      <c r="W120" s="402">
        <f>W31+W64</f>
        <v>7178</v>
      </c>
      <c r="X120" s="403"/>
      <c r="Y120" s="437">
        <f>Y31+Y64</f>
        <v>3718</v>
      </c>
      <c r="Z120" s="438"/>
      <c r="AA120" s="439">
        <f>AA31+AA64</f>
        <v>1740</v>
      </c>
      <c r="AB120" s="440"/>
      <c r="AC120" s="441">
        <f>AC31+AC64</f>
        <v>1426</v>
      </c>
      <c r="AD120" s="441"/>
      <c r="AE120" s="441">
        <f>AE31+AE64</f>
        <v>454</v>
      </c>
      <c r="AF120" s="441"/>
      <c r="AG120" s="478">
        <f>AG31+AG64</f>
        <v>98</v>
      </c>
      <c r="AH120" s="479"/>
      <c r="AI120" s="480">
        <f t="shared" ref="AI120:BF120" si="120">AI31+AI64</f>
        <v>990</v>
      </c>
      <c r="AJ120" s="481">
        <f t="shared" si="120"/>
        <v>558</v>
      </c>
      <c r="AK120" s="482">
        <f t="shared" si="120"/>
        <v>27</v>
      </c>
      <c r="AL120" s="483">
        <f t="shared" si="120"/>
        <v>1060</v>
      </c>
      <c r="AM120" s="481">
        <f t="shared" si="120"/>
        <v>506</v>
      </c>
      <c r="AN120" s="482">
        <f t="shared" si="120"/>
        <v>30</v>
      </c>
      <c r="AO120" s="505">
        <f t="shared" si="120"/>
        <v>1050</v>
      </c>
      <c r="AP120" s="481">
        <f t="shared" si="120"/>
        <v>578</v>
      </c>
      <c r="AQ120" s="506">
        <f t="shared" si="120"/>
        <v>29</v>
      </c>
      <c r="AR120" s="480">
        <f t="shared" si="120"/>
        <v>1084</v>
      </c>
      <c r="AS120" s="481">
        <f t="shared" si="120"/>
        <v>502</v>
      </c>
      <c r="AT120" s="507">
        <f t="shared" si="120"/>
        <v>31</v>
      </c>
      <c r="AU120" s="480">
        <f t="shared" si="120"/>
        <v>1056</v>
      </c>
      <c r="AV120" s="481">
        <f t="shared" si="120"/>
        <v>540</v>
      </c>
      <c r="AW120" s="482">
        <f t="shared" si="120"/>
        <v>29</v>
      </c>
      <c r="AX120" s="514">
        <f t="shared" si="120"/>
        <v>920</v>
      </c>
      <c r="AY120" s="481">
        <f t="shared" si="120"/>
        <v>476</v>
      </c>
      <c r="AZ120" s="482">
        <f t="shared" si="120"/>
        <v>25</v>
      </c>
      <c r="BA120" s="515">
        <f t="shared" si="120"/>
        <v>1138</v>
      </c>
      <c r="BB120" s="481">
        <f t="shared" si="120"/>
        <v>558</v>
      </c>
      <c r="BC120" s="506">
        <f t="shared" si="120"/>
        <v>33</v>
      </c>
      <c r="BD120" s="480">
        <f t="shared" si="120"/>
        <v>0</v>
      </c>
      <c r="BE120" s="481">
        <f t="shared" si="120"/>
        <v>0</v>
      </c>
      <c r="BF120" s="507">
        <f t="shared" si="120"/>
        <v>0</v>
      </c>
      <c r="BG120" s="538"/>
      <c r="BH120" s="539"/>
      <c r="BI120" s="540"/>
      <c r="BJ120" s="541"/>
      <c r="BK120" s="23"/>
      <c r="BL120" s="23"/>
      <c r="BM120" s="23"/>
      <c r="BN120" s="23"/>
      <c r="BO120" s="23"/>
      <c r="BP120" s="23"/>
      <c r="BQ120" s="23"/>
      <c r="BR120" s="23"/>
      <c r="BS120" s="23"/>
      <c r="BT120" s="23"/>
      <c r="BU120" s="23"/>
      <c r="BV120" s="23"/>
      <c r="BW120" s="23"/>
      <c r="BX120" s="23"/>
      <c r="BY120" s="23"/>
      <c r="BZ120" s="23"/>
      <c r="CA120" s="23"/>
      <c r="CB120" s="23"/>
      <c r="CC120" s="23"/>
      <c r="CD120" s="23"/>
      <c r="CE120" s="23"/>
      <c r="CF120" s="23"/>
    </row>
    <row r="121" ht="25.5" spans="1:62">
      <c r="A121" s="360" t="s">
        <v>339</v>
      </c>
      <c r="B121" s="361"/>
      <c r="C121" s="361"/>
      <c r="D121" s="361"/>
      <c r="E121" s="361"/>
      <c r="F121" s="361"/>
      <c r="G121" s="361"/>
      <c r="H121" s="361"/>
      <c r="I121" s="361"/>
      <c r="J121" s="361"/>
      <c r="K121" s="361"/>
      <c r="L121" s="361"/>
      <c r="M121" s="361"/>
      <c r="N121" s="361"/>
      <c r="O121" s="361"/>
      <c r="P121" s="361"/>
      <c r="Q121" s="361"/>
      <c r="R121" s="361"/>
      <c r="S121" s="361"/>
      <c r="T121" s="361"/>
      <c r="U121" s="361"/>
      <c r="V121" s="404"/>
      <c r="W121" s="405">
        <f>AI120+AL120+AO120+AR120+AU120+AX120+BA120</f>
        <v>7298</v>
      </c>
      <c r="X121" s="406"/>
      <c r="Y121" s="442">
        <f>AJ120+AM120+AP120+AS120+AV120+AY120+BB120</f>
        <v>3718</v>
      </c>
      <c r="Z121" s="443"/>
      <c r="AA121" s="444"/>
      <c r="AB121" s="445"/>
      <c r="AC121" s="446"/>
      <c r="AD121" s="446"/>
      <c r="AE121" s="446"/>
      <c r="AF121" s="446"/>
      <c r="AG121" s="484"/>
      <c r="AH121" s="485"/>
      <c r="AI121" s="486">
        <f>AI120/(AI29+3)</f>
        <v>47.1428571428571</v>
      </c>
      <c r="AJ121" s="451">
        <f>AJ120/AI29</f>
        <v>31</v>
      </c>
      <c r="AK121" s="406"/>
      <c r="AL121" s="442">
        <f>AL120/(AL29+3)</f>
        <v>55.7894736842105</v>
      </c>
      <c r="AM121" s="451">
        <f>AM120/AL29</f>
        <v>31.625</v>
      </c>
      <c r="AN121" s="406">
        <f>AK120+AN120+O129</f>
        <v>60</v>
      </c>
      <c r="AO121" s="405">
        <f>AO120/(AO29+3)</f>
        <v>50</v>
      </c>
      <c r="AP121" s="451">
        <f>AP120/AO29</f>
        <v>32.1111111111111</v>
      </c>
      <c r="AQ121" s="448"/>
      <c r="AR121" s="486">
        <f>AR120/(AR29+4)</f>
        <v>54.2</v>
      </c>
      <c r="AS121" s="451">
        <f>AS120/AR29</f>
        <v>31.375</v>
      </c>
      <c r="AT121" s="508">
        <f>AQ120+AT120</f>
        <v>60</v>
      </c>
      <c r="AU121" s="486">
        <f>AU120/(AU29+3)</f>
        <v>50.2857142857143</v>
      </c>
      <c r="AV121" s="451">
        <f>AV120/AU29</f>
        <v>30</v>
      </c>
      <c r="AW121" s="406"/>
      <c r="AX121" s="442">
        <f>AX120/(AX29+3)</f>
        <v>48.4210526315789</v>
      </c>
      <c r="AY121" s="451">
        <f>AY120/AX29</f>
        <v>29.75</v>
      </c>
      <c r="AZ121" s="406">
        <f>AW120+AZ120+AH129</f>
        <v>60</v>
      </c>
      <c r="BA121" s="405">
        <f>BA120/(BA29+3)</f>
        <v>54.1904761904762</v>
      </c>
      <c r="BB121" s="451">
        <f>BB120/BA29</f>
        <v>31</v>
      </c>
      <c r="BC121" s="443"/>
      <c r="BD121" s="486"/>
      <c r="BE121" s="451"/>
      <c r="BF121" s="508">
        <f>BC120+AH130+AT129</f>
        <v>60</v>
      </c>
      <c r="BG121" s="486">
        <f>AN121+AT121+AZ121+BF121</f>
        <v>240</v>
      </c>
      <c r="BH121" s="542"/>
      <c r="BI121" s="543"/>
      <c r="BJ121" s="544"/>
    </row>
    <row r="122" s="3" customFormat="1" ht="25.5" spans="1:84">
      <c r="A122" s="362" t="s">
        <v>340</v>
      </c>
      <c r="B122" s="363"/>
      <c r="C122" s="363"/>
      <c r="D122" s="363"/>
      <c r="E122" s="363"/>
      <c r="F122" s="363"/>
      <c r="G122" s="363"/>
      <c r="H122" s="363"/>
      <c r="I122" s="363"/>
      <c r="J122" s="363"/>
      <c r="K122" s="363"/>
      <c r="L122" s="363"/>
      <c r="M122" s="363"/>
      <c r="N122" s="363"/>
      <c r="O122" s="363"/>
      <c r="P122" s="363"/>
      <c r="Q122" s="363"/>
      <c r="R122" s="363"/>
      <c r="S122" s="363"/>
      <c r="T122" s="363"/>
      <c r="U122" s="363"/>
      <c r="V122" s="407"/>
      <c r="W122" s="408">
        <f>SUM(AI122:BF122)</f>
        <v>5</v>
      </c>
      <c r="X122" s="409"/>
      <c r="Y122" s="447"/>
      <c r="Z122" s="448"/>
      <c r="AA122" s="449"/>
      <c r="AB122" s="450"/>
      <c r="AC122" s="451"/>
      <c r="AD122" s="451"/>
      <c r="AE122" s="451"/>
      <c r="AF122" s="451"/>
      <c r="AG122" s="487"/>
      <c r="AH122" s="488"/>
      <c r="AI122" s="408">
        <f>COUNTIF(AI32:AI109,40)+COUNTIF(AI32:AI109,60)</f>
        <v>0</v>
      </c>
      <c r="AJ122" s="451"/>
      <c r="AK122" s="448"/>
      <c r="AL122" s="449">
        <f>COUNTIF(AL32:AL109,40)+COUNTIF(AL32:AL109,60)</f>
        <v>1</v>
      </c>
      <c r="AM122" s="449"/>
      <c r="AN122" s="488"/>
      <c r="AO122" s="509">
        <f>COUNTIF(AO32:AO109,40)+COUNTIF(AO32:AO109,60)</f>
        <v>1</v>
      </c>
      <c r="AP122" s="449"/>
      <c r="AQ122" s="449"/>
      <c r="AR122" s="487">
        <f>COUNTIF(AR32:AR109,40)+COUNTIF(AR32:AR109,60)</f>
        <v>1</v>
      </c>
      <c r="AS122" s="449"/>
      <c r="AT122" s="488"/>
      <c r="AU122" s="509">
        <f>COUNTIF(AU32:AU109,40)+COUNTIF(AU32:AU109,60)</f>
        <v>0</v>
      </c>
      <c r="AV122" s="449"/>
      <c r="AW122" s="449"/>
      <c r="AX122" s="449">
        <f>COUNTIF(AX32:AX109,40)+COUNTIF(AX32:AX109,60)</f>
        <v>1</v>
      </c>
      <c r="AY122" s="449"/>
      <c r="AZ122" s="450"/>
      <c r="BA122" s="509">
        <f>COUNTIF(BA32:BA109,40)+COUNTIF(BA33:BA109,60)</f>
        <v>1</v>
      </c>
      <c r="BB122" s="449"/>
      <c r="BC122" s="449"/>
      <c r="BD122" s="410">
        <f>COUNTIF(BD32:BD109,40)+COUNTIF(BD32:BD109,60)</f>
        <v>0</v>
      </c>
      <c r="BE122" s="451"/>
      <c r="BF122" s="510"/>
      <c r="BG122" s="545"/>
      <c r="BH122" s="546"/>
      <c r="BI122" s="547"/>
      <c r="BJ122" s="544"/>
      <c r="BK122" s="23"/>
      <c r="BL122" s="23"/>
      <c r="BM122" s="23"/>
      <c r="BN122" s="23"/>
      <c r="BO122" s="23"/>
      <c r="BP122" s="23"/>
      <c r="BQ122" s="23"/>
      <c r="BR122" s="23"/>
      <c r="BS122" s="23"/>
      <c r="BT122" s="23"/>
      <c r="BU122" s="23"/>
      <c r="BV122" s="23"/>
      <c r="BW122" s="23"/>
      <c r="BX122" s="23"/>
      <c r="BY122" s="23"/>
      <c r="BZ122" s="23"/>
      <c r="CA122" s="23"/>
      <c r="CB122" s="23"/>
      <c r="CC122" s="23"/>
      <c r="CD122" s="23"/>
      <c r="CE122" s="23"/>
      <c r="CF122" s="23"/>
    </row>
    <row r="123" s="3" customFormat="1" ht="25.5" spans="1:84">
      <c r="A123" s="362" t="s">
        <v>341</v>
      </c>
      <c r="B123" s="363"/>
      <c r="C123" s="363"/>
      <c r="D123" s="363"/>
      <c r="E123" s="363"/>
      <c r="F123" s="363"/>
      <c r="G123" s="363"/>
      <c r="H123" s="363"/>
      <c r="I123" s="363"/>
      <c r="J123" s="363"/>
      <c r="K123" s="363"/>
      <c r="L123" s="363"/>
      <c r="M123" s="363"/>
      <c r="N123" s="363"/>
      <c r="O123" s="363"/>
      <c r="P123" s="363"/>
      <c r="Q123" s="363"/>
      <c r="R123" s="363"/>
      <c r="S123" s="363"/>
      <c r="T123" s="363"/>
      <c r="U123" s="363"/>
      <c r="V123" s="407"/>
      <c r="W123" s="408">
        <f>SUM(AI123:BF123)</f>
        <v>1</v>
      </c>
      <c r="X123" s="409"/>
      <c r="Y123" s="447"/>
      <c r="Z123" s="409"/>
      <c r="AA123" s="449"/>
      <c r="AB123" s="450"/>
      <c r="AC123" s="451"/>
      <c r="AD123" s="451"/>
      <c r="AE123" s="451"/>
      <c r="AF123" s="451"/>
      <c r="AG123" s="487"/>
      <c r="AH123" s="488"/>
      <c r="AI123" s="408">
        <f>COUNTIF(AI32:AI109,30)</f>
        <v>0</v>
      </c>
      <c r="AJ123" s="451"/>
      <c r="AK123" s="448"/>
      <c r="AL123" s="410">
        <f>COUNTIF(AL32:AL109,30)</f>
        <v>0</v>
      </c>
      <c r="AM123" s="451"/>
      <c r="AN123" s="448"/>
      <c r="AO123" s="408">
        <f>COUNTIF(AO32:AO109,30)</f>
        <v>0</v>
      </c>
      <c r="AP123" s="451"/>
      <c r="AQ123" s="448"/>
      <c r="AR123" s="410">
        <f>COUNTIF(AR32:AR109,30)</f>
        <v>0</v>
      </c>
      <c r="AS123" s="451"/>
      <c r="AT123" s="448"/>
      <c r="AU123" s="408">
        <f>COUNTIF(AU32:AU109,30)</f>
        <v>1</v>
      </c>
      <c r="AV123" s="451"/>
      <c r="AW123" s="448"/>
      <c r="AX123" s="410">
        <f>COUNTIF(AX32:AX109,30)</f>
        <v>0</v>
      </c>
      <c r="AY123" s="451"/>
      <c r="AZ123" s="448"/>
      <c r="BA123" s="408">
        <f>COUNTIF(BA32:BA109,30)</f>
        <v>0</v>
      </c>
      <c r="BB123" s="451"/>
      <c r="BC123" s="409"/>
      <c r="BD123" s="447">
        <f>COUNTIF(BD32:BD109,30)</f>
        <v>0</v>
      </c>
      <c r="BE123" s="451"/>
      <c r="BF123" s="409"/>
      <c r="BG123" s="548"/>
      <c r="BH123" s="546"/>
      <c r="BI123" s="547"/>
      <c r="BJ123" s="544"/>
      <c r="BK123" s="23"/>
      <c r="BL123" s="23"/>
      <c r="BM123" s="23"/>
      <c r="BN123" s="23"/>
      <c r="BO123" s="23"/>
      <c r="BP123" s="23"/>
      <c r="BQ123" s="23"/>
      <c r="BR123" s="23"/>
      <c r="BS123" s="23"/>
      <c r="BT123" s="23"/>
      <c r="BU123" s="23"/>
      <c r="BV123" s="23"/>
      <c r="BW123" s="23"/>
      <c r="BX123" s="23"/>
      <c r="BY123" s="23"/>
      <c r="BZ123" s="23"/>
      <c r="CA123" s="23"/>
      <c r="CB123" s="23"/>
      <c r="CC123" s="23"/>
      <c r="CD123" s="23"/>
      <c r="CE123" s="23"/>
      <c r="CF123" s="23"/>
    </row>
    <row r="124" s="12" customFormat="1" ht="25.5" spans="1:84">
      <c r="A124" s="362" t="s">
        <v>342</v>
      </c>
      <c r="B124" s="363"/>
      <c r="C124" s="363"/>
      <c r="D124" s="363"/>
      <c r="E124" s="363"/>
      <c r="F124" s="363"/>
      <c r="G124" s="363"/>
      <c r="H124" s="363"/>
      <c r="I124" s="363"/>
      <c r="J124" s="363"/>
      <c r="K124" s="363"/>
      <c r="L124" s="363"/>
      <c r="M124" s="363"/>
      <c r="N124" s="363"/>
      <c r="O124" s="363"/>
      <c r="P124" s="363"/>
      <c r="Q124" s="363"/>
      <c r="R124" s="363"/>
      <c r="S124" s="363"/>
      <c r="T124" s="363"/>
      <c r="U124" s="363"/>
      <c r="V124" s="407"/>
      <c r="W124" s="410">
        <f>SUM(AI124:BF124)</f>
        <v>31</v>
      </c>
      <c r="X124" s="409"/>
      <c r="Y124" s="447"/>
      <c r="Z124" s="448"/>
      <c r="AA124" s="449"/>
      <c r="AB124" s="450"/>
      <c r="AC124" s="451"/>
      <c r="AD124" s="451"/>
      <c r="AE124" s="451"/>
      <c r="AF124" s="451"/>
      <c r="AG124" s="487"/>
      <c r="AH124" s="488"/>
      <c r="AI124" s="410">
        <f>COUNTIF(S32:T109,1)</f>
        <v>4</v>
      </c>
      <c r="AJ124" s="451"/>
      <c r="AK124" s="409"/>
      <c r="AL124" s="447">
        <f>COUNTIF(S32:T109,2)</f>
        <v>5</v>
      </c>
      <c r="AM124" s="451"/>
      <c r="AN124" s="409"/>
      <c r="AO124" s="408">
        <f>COUNTIF(S32:T109,3)</f>
        <v>5</v>
      </c>
      <c r="AP124" s="451"/>
      <c r="AQ124" s="448"/>
      <c r="AR124" s="410">
        <f>COUNTIF(S32:T109,4)</f>
        <v>4</v>
      </c>
      <c r="AS124" s="451"/>
      <c r="AT124" s="510"/>
      <c r="AU124" s="410">
        <f>COUNTIF(S32:T109,5)</f>
        <v>4</v>
      </c>
      <c r="AV124" s="451"/>
      <c r="AW124" s="409"/>
      <c r="AX124" s="447">
        <f>COUNTIF(S32:T109,6)</f>
        <v>5</v>
      </c>
      <c r="AY124" s="451"/>
      <c r="AZ124" s="409"/>
      <c r="BA124" s="408">
        <f>COUNTIF(S32:T109,7)</f>
        <v>4</v>
      </c>
      <c r="BB124" s="451"/>
      <c r="BC124" s="448"/>
      <c r="BD124" s="410">
        <f>COUNTIF(U31:V117,8)</f>
        <v>0</v>
      </c>
      <c r="BE124" s="451"/>
      <c r="BF124" s="510"/>
      <c r="BG124" s="545"/>
      <c r="BH124" s="546"/>
      <c r="BI124" s="547"/>
      <c r="BJ124" s="544"/>
      <c r="BK124" s="23"/>
      <c r="BL124" s="23"/>
      <c r="BM124" s="23"/>
      <c r="BN124" s="23"/>
      <c r="BO124" s="23"/>
      <c r="BP124" s="23"/>
      <c r="BQ124" s="23"/>
      <c r="BR124" s="23"/>
      <c r="BS124" s="23"/>
      <c r="BT124" s="23"/>
      <c r="BU124" s="23"/>
      <c r="BV124" s="23"/>
      <c r="BW124" s="23"/>
      <c r="BX124" s="23"/>
      <c r="BY124" s="23"/>
      <c r="BZ124" s="23"/>
      <c r="CA124" s="23"/>
      <c r="CB124" s="23"/>
      <c r="CC124" s="23"/>
      <c r="CD124" s="23"/>
      <c r="CE124" s="23"/>
      <c r="CF124" s="23"/>
    </row>
    <row r="125" s="12" customFormat="1" ht="26.25" spans="1:84">
      <c r="A125" s="364" t="s">
        <v>343</v>
      </c>
      <c r="B125" s="365"/>
      <c r="C125" s="365"/>
      <c r="D125" s="365"/>
      <c r="E125" s="365"/>
      <c r="F125" s="365"/>
      <c r="G125" s="365"/>
      <c r="H125" s="365"/>
      <c r="I125" s="365"/>
      <c r="J125" s="365"/>
      <c r="K125" s="365"/>
      <c r="L125" s="365"/>
      <c r="M125" s="365"/>
      <c r="N125" s="365"/>
      <c r="O125" s="365"/>
      <c r="P125" s="365"/>
      <c r="Q125" s="365"/>
      <c r="R125" s="365"/>
      <c r="S125" s="365"/>
      <c r="T125" s="365"/>
      <c r="U125" s="365"/>
      <c r="V125" s="411"/>
      <c r="W125" s="412">
        <f>SUM(AI125:BF125)</f>
        <v>29</v>
      </c>
      <c r="X125" s="413"/>
      <c r="Y125" s="452"/>
      <c r="Z125" s="453"/>
      <c r="AA125" s="454"/>
      <c r="AB125" s="455"/>
      <c r="AC125" s="456"/>
      <c r="AD125" s="456"/>
      <c r="AE125" s="456"/>
      <c r="AF125" s="456"/>
      <c r="AG125" s="489"/>
      <c r="AH125" s="490"/>
      <c r="AI125" s="412">
        <f>COUNTIF(U32:V109,1)</f>
        <v>4</v>
      </c>
      <c r="AJ125" s="456"/>
      <c r="AK125" s="413"/>
      <c r="AL125" s="452">
        <f>COUNTIF(U32:V109,2)</f>
        <v>4</v>
      </c>
      <c r="AM125" s="456"/>
      <c r="AN125" s="413"/>
      <c r="AO125" s="511">
        <f>COUNTIF(U32:V109,3)</f>
        <v>3</v>
      </c>
      <c r="AP125" s="456"/>
      <c r="AQ125" s="453"/>
      <c r="AR125" s="412">
        <f>COUNTIF(U32:V109,4)</f>
        <v>6</v>
      </c>
      <c r="AS125" s="456"/>
      <c r="AT125" s="512"/>
      <c r="AU125" s="412">
        <f>COUNTIF(U32:V109,5)</f>
        <v>5</v>
      </c>
      <c r="AV125" s="456"/>
      <c r="AW125" s="413"/>
      <c r="AX125" s="452">
        <f>COUNTIF(U32:V109,6)</f>
        <v>3</v>
      </c>
      <c r="AY125" s="456"/>
      <c r="AZ125" s="413"/>
      <c r="BA125" s="511">
        <f>COUNTIF(U32:V118,7)</f>
        <v>4</v>
      </c>
      <c r="BB125" s="456"/>
      <c r="BC125" s="453"/>
      <c r="BD125" s="412">
        <f>COUNTIF(U32:V109,8)</f>
        <v>0</v>
      </c>
      <c r="BE125" s="456"/>
      <c r="BF125" s="512"/>
      <c r="BG125" s="549"/>
      <c r="BH125" s="550"/>
      <c r="BI125" s="551"/>
      <c r="BJ125" s="552"/>
      <c r="BK125" s="23"/>
      <c r="BL125" s="23"/>
      <c r="BM125" s="23"/>
      <c r="BN125" s="23"/>
      <c r="BO125" s="23"/>
      <c r="BP125" s="23"/>
      <c r="BQ125" s="23"/>
      <c r="BR125" s="23"/>
      <c r="BS125" s="23"/>
      <c r="BT125" s="23"/>
      <c r="BU125" s="23"/>
      <c r="BV125" s="23"/>
      <c r="BW125" s="23"/>
      <c r="BX125" s="23"/>
      <c r="BY125" s="23"/>
      <c r="BZ125" s="23"/>
      <c r="CA125" s="23"/>
      <c r="CB125" s="23"/>
      <c r="CC125" s="23"/>
      <c r="CD125" s="23"/>
      <c r="CE125" s="23"/>
      <c r="CF125" s="23"/>
    </row>
    <row r="126" s="13" customFormat="1" ht="21.75"/>
    <row r="127" s="14" customFormat="1" ht="29.25" spans="1:62">
      <c r="A127" s="366" t="s">
        <v>344</v>
      </c>
      <c r="B127" s="367"/>
      <c r="C127" s="367"/>
      <c r="D127" s="367"/>
      <c r="E127" s="367"/>
      <c r="F127" s="367"/>
      <c r="G127" s="367"/>
      <c r="H127" s="367"/>
      <c r="I127" s="367"/>
      <c r="J127" s="367"/>
      <c r="K127" s="367"/>
      <c r="L127" s="367"/>
      <c r="M127" s="367"/>
      <c r="N127" s="367"/>
      <c r="O127" s="367"/>
      <c r="P127" s="367"/>
      <c r="Q127" s="367"/>
      <c r="R127" s="414"/>
      <c r="S127" s="366" t="s">
        <v>345</v>
      </c>
      <c r="T127" s="367"/>
      <c r="U127" s="367"/>
      <c r="V127" s="367"/>
      <c r="W127" s="367"/>
      <c r="X127" s="367"/>
      <c r="Y127" s="367"/>
      <c r="Z127" s="367"/>
      <c r="AA127" s="367"/>
      <c r="AB127" s="367"/>
      <c r="AC127" s="367"/>
      <c r="AD127" s="367"/>
      <c r="AE127" s="367"/>
      <c r="AF127" s="367"/>
      <c r="AG127" s="367"/>
      <c r="AH127" s="367"/>
      <c r="AI127" s="367"/>
      <c r="AJ127" s="367"/>
      <c r="AK127" s="491"/>
      <c r="AL127" s="366" t="s">
        <v>346</v>
      </c>
      <c r="AM127" s="367"/>
      <c r="AN127" s="367"/>
      <c r="AO127" s="367"/>
      <c r="AP127" s="367"/>
      <c r="AQ127" s="367"/>
      <c r="AR127" s="367"/>
      <c r="AS127" s="367"/>
      <c r="AT127" s="367"/>
      <c r="AU127" s="367"/>
      <c r="AV127" s="367"/>
      <c r="AW127" s="414"/>
      <c r="AX127" s="516" t="s">
        <v>347</v>
      </c>
      <c r="AY127" s="517"/>
      <c r="AZ127" s="517"/>
      <c r="BA127" s="517"/>
      <c r="BB127" s="517"/>
      <c r="BC127" s="517"/>
      <c r="BD127" s="517"/>
      <c r="BE127" s="517"/>
      <c r="BF127" s="517"/>
      <c r="BG127" s="517"/>
      <c r="BH127" s="517"/>
      <c r="BI127" s="517"/>
      <c r="BJ127" s="553"/>
    </row>
    <row r="128" s="14" customFormat="1" ht="25.5" customHeight="1" spans="1:62">
      <c r="A128" s="368" t="s">
        <v>348</v>
      </c>
      <c r="B128" s="369"/>
      <c r="C128" s="369"/>
      <c r="D128" s="369"/>
      <c r="E128" s="369"/>
      <c r="F128" s="369"/>
      <c r="G128" s="369"/>
      <c r="H128" s="369"/>
      <c r="I128" s="370" t="s">
        <v>349</v>
      </c>
      <c r="J128" s="371"/>
      <c r="K128" s="371"/>
      <c r="L128" s="372" t="s">
        <v>77</v>
      </c>
      <c r="M128" s="373"/>
      <c r="N128" s="373"/>
      <c r="O128" s="374" t="s">
        <v>350</v>
      </c>
      <c r="P128" s="375"/>
      <c r="Q128" s="375"/>
      <c r="R128" s="415"/>
      <c r="S128" s="368" t="s">
        <v>348</v>
      </c>
      <c r="T128" s="369"/>
      <c r="U128" s="369"/>
      <c r="V128" s="369"/>
      <c r="W128" s="369"/>
      <c r="X128" s="369"/>
      <c r="Y128" s="369"/>
      <c r="Z128" s="369"/>
      <c r="AA128" s="369"/>
      <c r="AB128" s="370" t="s">
        <v>349</v>
      </c>
      <c r="AC128" s="371"/>
      <c r="AD128" s="371"/>
      <c r="AE128" s="372" t="s">
        <v>77</v>
      </c>
      <c r="AF128" s="373"/>
      <c r="AG128" s="373"/>
      <c r="AH128" s="374" t="s">
        <v>53</v>
      </c>
      <c r="AI128" s="375"/>
      <c r="AJ128" s="375"/>
      <c r="AK128" s="492"/>
      <c r="AL128" s="368" t="s">
        <v>349</v>
      </c>
      <c r="AM128" s="369"/>
      <c r="AN128" s="369"/>
      <c r="AO128" s="369"/>
      <c r="AP128" s="513" t="s">
        <v>77</v>
      </c>
      <c r="AQ128" s="369"/>
      <c r="AR128" s="369"/>
      <c r="AS128" s="369"/>
      <c r="AT128" s="372" t="s">
        <v>53</v>
      </c>
      <c r="AU128" s="373"/>
      <c r="AV128" s="373"/>
      <c r="AW128" s="518"/>
      <c r="AX128" s="519" t="s">
        <v>351</v>
      </c>
      <c r="AY128" s="520"/>
      <c r="AZ128" s="520"/>
      <c r="BA128" s="520"/>
      <c r="BB128" s="520"/>
      <c r="BC128" s="520"/>
      <c r="BD128" s="520"/>
      <c r="BE128" s="520"/>
      <c r="BF128" s="520"/>
      <c r="BG128" s="520"/>
      <c r="BH128" s="520"/>
      <c r="BI128" s="520"/>
      <c r="BJ128" s="554"/>
    </row>
    <row r="129" s="14" customFormat="1" ht="25.5" spans="1:62">
      <c r="A129" s="555" t="s">
        <v>352</v>
      </c>
      <c r="B129" s="556"/>
      <c r="C129" s="556"/>
      <c r="D129" s="556"/>
      <c r="E129" s="556"/>
      <c r="F129" s="556"/>
      <c r="G129" s="556"/>
      <c r="H129" s="556"/>
      <c r="I129" s="589">
        <v>2</v>
      </c>
      <c r="J129" s="589"/>
      <c r="K129" s="589"/>
      <c r="L129" s="589">
        <v>2</v>
      </c>
      <c r="M129" s="589"/>
      <c r="N129" s="589"/>
      <c r="O129" s="590">
        <f>L129*54/36</f>
        <v>3</v>
      </c>
      <c r="P129" s="590"/>
      <c r="Q129" s="590"/>
      <c r="R129" s="592"/>
      <c r="S129" s="593" t="s">
        <v>353</v>
      </c>
      <c r="T129" s="594"/>
      <c r="U129" s="594"/>
      <c r="V129" s="594"/>
      <c r="W129" s="594"/>
      <c r="X129" s="594"/>
      <c r="Y129" s="594"/>
      <c r="Z129" s="594"/>
      <c r="AA129" s="594"/>
      <c r="AB129" s="589">
        <v>6</v>
      </c>
      <c r="AC129" s="589"/>
      <c r="AD129" s="589"/>
      <c r="AE129" s="589">
        <v>4</v>
      </c>
      <c r="AF129" s="589"/>
      <c r="AG129" s="589"/>
      <c r="AH129" s="590">
        <f>AE129*54/36</f>
        <v>6</v>
      </c>
      <c r="AI129" s="590"/>
      <c r="AJ129" s="590"/>
      <c r="AK129" s="599"/>
      <c r="AL129" s="600" t="s">
        <v>354</v>
      </c>
      <c r="AM129" s="601"/>
      <c r="AN129" s="601"/>
      <c r="AO129" s="601"/>
      <c r="AP129" s="601" t="s">
        <v>355</v>
      </c>
      <c r="AQ129" s="601"/>
      <c r="AR129" s="601"/>
      <c r="AS129" s="601"/>
      <c r="AT129" s="590">
        <f>AP129*54/36</f>
        <v>18</v>
      </c>
      <c r="AU129" s="590"/>
      <c r="AV129" s="590"/>
      <c r="AW129" s="592"/>
      <c r="AX129" s="606"/>
      <c r="AY129" s="607"/>
      <c r="AZ129" s="607"/>
      <c r="BA129" s="607"/>
      <c r="BB129" s="607"/>
      <c r="BC129" s="607"/>
      <c r="BD129" s="607"/>
      <c r="BE129" s="607"/>
      <c r="BF129" s="607"/>
      <c r="BG129" s="607"/>
      <c r="BH129" s="607"/>
      <c r="BI129" s="607"/>
      <c r="BJ129" s="611"/>
    </row>
    <row r="130" s="14" customFormat="1" ht="26.25" spans="1:62">
      <c r="A130" s="557"/>
      <c r="B130" s="558"/>
      <c r="C130" s="558"/>
      <c r="D130" s="558"/>
      <c r="E130" s="558"/>
      <c r="F130" s="558"/>
      <c r="G130" s="558"/>
      <c r="H130" s="558"/>
      <c r="I130" s="591"/>
      <c r="J130" s="591"/>
      <c r="K130" s="591"/>
      <c r="L130" s="591"/>
      <c r="M130" s="591"/>
      <c r="N130" s="591"/>
      <c r="O130" s="591"/>
      <c r="P130" s="591"/>
      <c r="Q130" s="591"/>
      <c r="R130" s="595"/>
      <c r="S130" s="596" t="s">
        <v>356</v>
      </c>
      <c r="T130" s="597"/>
      <c r="U130" s="597"/>
      <c r="V130" s="597"/>
      <c r="W130" s="597"/>
      <c r="X130" s="597"/>
      <c r="Y130" s="597"/>
      <c r="Z130" s="597"/>
      <c r="AA130" s="597"/>
      <c r="AB130" s="598">
        <v>8</v>
      </c>
      <c r="AC130" s="598"/>
      <c r="AD130" s="598"/>
      <c r="AE130" s="598">
        <v>6</v>
      </c>
      <c r="AF130" s="598"/>
      <c r="AG130" s="598"/>
      <c r="AH130" s="602">
        <f>AE130*54/36</f>
        <v>9</v>
      </c>
      <c r="AI130" s="602"/>
      <c r="AJ130" s="602"/>
      <c r="AK130" s="603"/>
      <c r="AL130" s="604"/>
      <c r="AM130" s="605"/>
      <c r="AN130" s="605"/>
      <c r="AO130" s="605"/>
      <c r="AP130" s="605"/>
      <c r="AQ130" s="605"/>
      <c r="AR130" s="605"/>
      <c r="AS130" s="605"/>
      <c r="AT130" s="602"/>
      <c r="AU130" s="602"/>
      <c r="AV130" s="602"/>
      <c r="AW130" s="608"/>
      <c r="AX130" s="609"/>
      <c r="AY130" s="610"/>
      <c r="AZ130" s="610"/>
      <c r="BA130" s="610"/>
      <c r="BB130" s="610"/>
      <c r="BC130" s="610"/>
      <c r="BD130" s="610"/>
      <c r="BE130" s="610"/>
      <c r="BF130" s="610"/>
      <c r="BG130" s="610"/>
      <c r="BH130" s="610"/>
      <c r="BI130" s="610"/>
      <c r="BJ130" s="612"/>
    </row>
    <row r="131" s="13" customFormat="1" ht="21"/>
    <row r="132" s="15" customFormat="1" ht="28.5" spans="1:62">
      <c r="A132" s="559" t="s">
        <v>357</v>
      </c>
      <c r="B132" s="559"/>
      <c r="C132" s="559"/>
      <c r="D132" s="559"/>
      <c r="E132" s="559"/>
      <c r="F132" s="559"/>
      <c r="G132" s="559"/>
      <c r="H132" s="559"/>
      <c r="I132" s="559"/>
      <c r="J132" s="559"/>
      <c r="K132" s="559"/>
      <c r="L132" s="559"/>
      <c r="M132" s="559"/>
      <c r="N132" s="559"/>
      <c r="O132" s="559"/>
      <c r="P132" s="559"/>
      <c r="Q132" s="559"/>
      <c r="R132" s="559"/>
      <c r="S132" s="559"/>
      <c r="T132" s="559"/>
      <c r="U132" s="559"/>
      <c r="V132" s="559"/>
      <c r="W132" s="559"/>
      <c r="X132" s="559"/>
      <c r="Y132" s="559"/>
      <c r="Z132" s="559"/>
      <c r="AA132" s="559"/>
      <c r="AB132" s="559"/>
      <c r="AC132" s="559"/>
      <c r="AD132" s="559"/>
      <c r="AE132" s="559"/>
      <c r="AF132" s="559"/>
      <c r="AG132" s="559"/>
      <c r="AH132" s="559"/>
      <c r="AI132" s="559"/>
      <c r="AJ132" s="559"/>
      <c r="AK132" s="559"/>
      <c r="AL132" s="559"/>
      <c r="AM132" s="559"/>
      <c r="AN132" s="559"/>
      <c r="AO132" s="559"/>
      <c r="AP132" s="559"/>
      <c r="AQ132" s="559"/>
      <c r="AR132" s="559"/>
      <c r="AS132" s="559"/>
      <c r="AT132" s="559"/>
      <c r="AU132" s="559"/>
      <c r="AV132" s="559"/>
      <c r="AW132" s="559"/>
      <c r="AX132" s="559"/>
      <c r="AY132" s="559"/>
      <c r="AZ132" s="559"/>
      <c r="BA132" s="559"/>
      <c r="BB132" s="559"/>
      <c r="BC132" s="559"/>
      <c r="BD132" s="559"/>
      <c r="BE132" s="559"/>
      <c r="BF132" s="559"/>
      <c r="BG132" s="559"/>
      <c r="BH132" s="559"/>
      <c r="BI132" s="559"/>
      <c r="BJ132" s="317"/>
    </row>
    <row r="133" s="15" customFormat="1" ht="45.75" customHeight="1" spans="1:62">
      <c r="A133" s="560" t="s">
        <v>56</v>
      </c>
      <c r="B133" s="561"/>
      <c r="C133" s="561"/>
      <c r="D133" s="562"/>
      <c r="E133" s="563" t="s">
        <v>358</v>
      </c>
      <c r="F133" s="564"/>
      <c r="G133" s="564"/>
      <c r="H133" s="564"/>
      <c r="I133" s="564"/>
      <c r="J133" s="564"/>
      <c r="K133" s="564"/>
      <c r="L133" s="564"/>
      <c r="M133" s="564"/>
      <c r="N133" s="564"/>
      <c r="O133" s="564"/>
      <c r="P133" s="564"/>
      <c r="Q133" s="564"/>
      <c r="R133" s="564"/>
      <c r="S133" s="564"/>
      <c r="T133" s="564"/>
      <c r="U133" s="564"/>
      <c r="V133" s="564"/>
      <c r="W133" s="564"/>
      <c r="X133" s="564"/>
      <c r="Y133" s="564"/>
      <c r="Z133" s="564"/>
      <c r="AA133" s="564"/>
      <c r="AB133" s="564"/>
      <c r="AC133" s="564"/>
      <c r="AD133" s="564"/>
      <c r="AE133" s="564"/>
      <c r="AF133" s="564"/>
      <c r="AG133" s="564"/>
      <c r="AH133" s="564"/>
      <c r="AI133" s="564"/>
      <c r="AJ133" s="564"/>
      <c r="AK133" s="564"/>
      <c r="AL133" s="564"/>
      <c r="AM133" s="564"/>
      <c r="AN133" s="564"/>
      <c r="AO133" s="564"/>
      <c r="AP133" s="564"/>
      <c r="AQ133" s="564"/>
      <c r="AR133" s="564"/>
      <c r="AS133" s="564"/>
      <c r="AT133" s="564"/>
      <c r="AU133" s="564"/>
      <c r="AV133" s="564"/>
      <c r="AW133" s="564"/>
      <c r="AX133" s="564"/>
      <c r="AY133" s="564"/>
      <c r="AZ133" s="564"/>
      <c r="BA133" s="564"/>
      <c r="BB133" s="564"/>
      <c r="BC133" s="564"/>
      <c r="BD133" s="564"/>
      <c r="BE133" s="564"/>
      <c r="BF133" s="613"/>
      <c r="BG133" s="614" t="s">
        <v>359</v>
      </c>
      <c r="BH133" s="614"/>
      <c r="BI133" s="614"/>
      <c r="BJ133" s="615"/>
    </row>
    <row r="134" s="15" customFormat="1" ht="39.9" customHeight="1" spans="1:62">
      <c r="A134" s="565" t="s">
        <v>360</v>
      </c>
      <c r="B134" s="566"/>
      <c r="C134" s="566"/>
      <c r="D134" s="567"/>
      <c r="E134" s="568" t="s">
        <v>361</v>
      </c>
      <c r="F134" s="569"/>
      <c r="G134" s="569"/>
      <c r="H134" s="569"/>
      <c r="I134" s="569"/>
      <c r="J134" s="569"/>
      <c r="K134" s="569"/>
      <c r="L134" s="569"/>
      <c r="M134" s="569"/>
      <c r="N134" s="569"/>
      <c r="O134" s="569"/>
      <c r="P134" s="569"/>
      <c r="Q134" s="569"/>
      <c r="R134" s="569"/>
      <c r="S134" s="569"/>
      <c r="T134" s="569"/>
      <c r="U134" s="569"/>
      <c r="V134" s="569"/>
      <c r="W134" s="569"/>
      <c r="X134" s="569"/>
      <c r="Y134" s="569"/>
      <c r="Z134" s="569"/>
      <c r="AA134" s="569"/>
      <c r="AB134" s="569"/>
      <c r="AC134" s="569"/>
      <c r="AD134" s="569"/>
      <c r="AE134" s="569"/>
      <c r="AF134" s="569"/>
      <c r="AG134" s="569"/>
      <c r="AH134" s="569"/>
      <c r="AI134" s="569"/>
      <c r="AJ134" s="569"/>
      <c r="AK134" s="569"/>
      <c r="AL134" s="569"/>
      <c r="AM134" s="569"/>
      <c r="AN134" s="569"/>
      <c r="AO134" s="569"/>
      <c r="AP134" s="569"/>
      <c r="AQ134" s="569"/>
      <c r="AR134" s="569"/>
      <c r="AS134" s="569"/>
      <c r="AT134" s="569"/>
      <c r="AU134" s="569"/>
      <c r="AV134" s="569"/>
      <c r="AW134" s="569"/>
      <c r="AX134" s="569"/>
      <c r="AY134" s="569"/>
      <c r="AZ134" s="569"/>
      <c r="BA134" s="569"/>
      <c r="BB134" s="569"/>
      <c r="BC134" s="569"/>
      <c r="BD134" s="569"/>
      <c r="BE134" s="569"/>
      <c r="BF134" s="616"/>
      <c r="BG134" s="617" t="s">
        <v>362</v>
      </c>
      <c r="BH134" s="617"/>
      <c r="BI134" s="617"/>
      <c r="BJ134" s="618"/>
    </row>
    <row r="135" s="15" customFormat="1" ht="24" customHeight="1" spans="1:62">
      <c r="A135" s="570" t="s">
        <v>166</v>
      </c>
      <c r="B135" s="571"/>
      <c r="C135" s="571"/>
      <c r="D135" s="572"/>
      <c r="E135" s="573" t="s">
        <v>363</v>
      </c>
      <c r="F135" s="574"/>
      <c r="G135" s="574"/>
      <c r="H135" s="574"/>
      <c r="I135" s="574"/>
      <c r="J135" s="574"/>
      <c r="K135" s="574"/>
      <c r="L135" s="574"/>
      <c r="M135" s="574"/>
      <c r="N135" s="574"/>
      <c r="O135" s="574"/>
      <c r="P135" s="574"/>
      <c r="Q135" s="574"/>
      <c r="R135" s="574"/>
      <c r="S135" s="574"/>
      <c r="T135" s="574"/>
      <c r="U135" s="574"/>
      <c r="V135" s="574"/>
      <c r="W135" s="574"/>
      <c r="X135" s="574"/>
      <c r="Y135" s="574"/>
      <c r="Z135" s="574"/>
      <c r="AA135" s="574"/>
      <c r="AB135" s="574"/>
      <c r="AC135" s="574"/>
      <c r="AD135" s="574"/>
      <c r="AE135" s="574"/>
      <c r="AF135" s="574"/>
      <c r="AG135" s="574"/>
      <c r="AH135" s="574"/>
      <c r="AI135" s="574"/>
      <c r="AJ135" s="574"/>
      <c r="AK135" s="574"/>
      <c r="AL135" s="574"/>
      <c r="AM135" s="574"/>
      <c r="AN135" s="574"/>
      <c r="AO135" s="574"/>
      <c r="AP135" s="574"/>
      <c r="AQ135" s="574"/>
      <c r="AR135" s="574"/>
      <c r="AS135" s="574"/>
      <c r="AT135" s="574"/>
      <c r="AU135" s="574"/>
      <c r="AV135" s="574"/>
      <c r="AW135" s="574"/>
      <c r="AX135" s="574"/>
      <c r="AY135" s="574"/>
      <c r="AZ135" s="574"/>
      <c r="BA135" s="574"/>
      <c r="BB135" s="574"/>
      <c r="BC135" s="574"/>
      <c r="BD135" s="574"/>
      <c r="BE135" s="574"/>
      <c r="BF135" s="619"/>
      <c r="BG135" s="620" t="s">
        <v>364</v>
      </c>
      <c r="BH135" s="620"/>
      <c r="BI135" s="620"/>
      <c r="BJ135" s="621"/>
    </row>
    <row r="136" s="15" customFormat="1" ht="24" customHeight="1" spans="1:62">
      <c r="A136" s="570" t="s">
        <v>98</v>
      </c>
      <c r="B136" s="571"/>
      <c r="C136" s="571"/>
      <c r="D136" s="575"/>
      <c r="E136" s="573" t="s">
        <v>365</v>
      </c>
      <c r="F136" s="574"/>
      <c r="G136" s="574"/>
      <c r="H136" s="574"/>
      <c r="I136" s="574"/>
      <c r="J136" s="574"/>
      <c r="K136" s="574"/>
      <c r="L136" s="574"/>
      <c r="M136" s="574"/>
      <c r="N136" s="574"/>
      <c r="O136" s="574"/>
      <c r="P136" s="574"/>
      <c r="Q136" s="574"/>
      <c r="R136" s="574"/>
      <c r="S136" s="574"/>
      <c r="T136" s="574"/>
      <c r="U136" s="574"/>
      <c r="V136" s="574"/>
      <c r="W136" s="574"/>
      <c r="X136" s="574"/>
      <c r="Y136" s="574"/>
      <c r="Z136" s="574"/>
      <c r="AA136" s="574"/>
      <c r="AB136" s="574"/>
      <c r="AC136" s="574"/>
      <c r="AD136" s="574"/>
      <c r="AE136" s="574"/>
      <c r="AF136" s="574"/>
      <c r="AG136" s="574"/>
      <c r="AH136" s="574"/>
      <c r="AI136" s="574"/>
      <c r="AJ136" s="574"/>
      <c r="AK136" s="574"/>
      <c r="AL136" s="574"/>
      <c r="AM136" s="574"/>
      <c r="AN136" s="574"/>
      <c r="AO136" s="574"/>
      <c r="AP136" s="574"/>
      <c r="AQ136" s="574"/>
      <c r="AR136" s="574"/>
      <c r="AS136" s="574"/>
      <c r="AT136" s="574"/>
      <c r="AU136" s="574"/>
      <c r="AV136" s="574"/>
      <c r="AW136" s="574"/>
      <c r="AX136" s="574"/>
      <c r="AY136" s="574"/>
      <c r="AZ136" s="574"/>
      <c r="BA136" s="574"/>
      <c r="BB136" s="574"/>
      <c r="BC136" s="574"/>
      <c r="BD136" s="574"/>
      <c r="BE136" s="574"/>
      <c r="BF136" s="619"/>
      <c r="BG136" s="620" t="s">
        <v>366</v>
      </c>
      <c r="BH136" s="620"/>
      <c r="BI136" s="620"/>
      <c r="BJ136" s="621"/>
    </row>
    <row r="137" s="15" customFormat="1" ht="24" customHeight="1" spans="1:62">
      <c r="A137" s="570" t="s">
        <v>81</v>
      </c>
      <c r="B137" s="571"/>
      <c r="C137" s="571"/>
      <c r="D137" s="575"/>
      <c r="E137" s="573" t="s">
        <v>367</v>
      </c>
      <c r="F137" s="574"/>
      <c r="G137" s="574"/>
      <c r="H137" s="574"/>
      <c r="I137" s="574"/>
      <c r="J137" s="574"/>
      <c r="K137" s="574"/>
      <c r="L137" s="574"/>
      <c r="M137" s="574"/>
      <c r="N137" s="574"/>
      <c r="O137" s="574"/>
      <c r="P137" s="574"/>
      <c r="Q137" s="574"/>
      <c r="R137" s="574"/>
      <c r="S137" s="574"/>
      <c r="T137" s="574"/>
      <c r="U137" s="574"/>
      <c r="V137" s="574"/>
      <c r="W137" s="574"/>
      <c r="X137" s="574"/>
      <c r="Y137" s="574"/>
      <c r="Z137" s="574"/>
      <c r="AA137" s="574"/>
      <c r="AB137" s="574"/>
      <c r="AC137" s="574"/>
      <c r="AD137" s="574"/>
      <c r="AE137" s="574"/>
      <c r="AF137" s="574"/>
      <c r="AG137" s="574"/>
      <c r="AH137" s="574"/>
      <c r="AI137" s="574"/>
      <c r="AJ137" s="574"/>
      <c r="AK137" s="574"/>
      <c r="AL137" s="574"/>
      <c r="AM137" s="574"/>
      <c r="AN137" s="574"/>
      <c r="AO137" s="574"/>
      <c r="AP137" s="574"/>
      <c r="AQ137" s="574"/>
      <c r="AR137" s="574"/>
      <c r="AS137" s="574"/>
      <c r="AT137" s="574"/>
      <c r="AU137" s="574"/>
      <c r="AV137" s="574"/>
      <c r="AW137" s="574"/>
      <c r="AX137" s="574"/>
      <c r="AY137" s="574"/>
      <c r="AZ137" s="574"/>
      <c r="BA137" s="574"/>
      <c r="BB137" s="574"/>
      <c r="BC137" s="574"/>
      <c r="BD137" s="574"/>
      <c r="BE137" s="574"/>
      <c r="BF137" s="619"/>
      <c r="BG137" s="620" t="s">
        <v>79</v>
      </c>
      <c r="BH137" s="620"/>
      <c r="BI137" s="620"/>
      <c r="BJ137" s="621"/>
    </row>
    <row r="138" s="15" customFormat="1" ht="39.9" customHeight="1" spans="1:62">
      <c r="A138" s="576" t="s">
        <v>368</v>
      </c>
      <c r="B138" s="577"/>
      <c r="C138" s="577"/>
      <c r="D138" s="578"/>
      <c r="E138" s="573" t="s">
        <v>369</v>
      </c>
      <c r="F138" s="574"/>
      <c r="G138" s="574"/>
      <c r="H138" s="574"/>
      <c r="I138" s="574"/>
      <c r="J138" s="574"/>
      <c r="K138" s="574"/>
      <c r="L138" s="574"/>
      <c r="M138" s="574"/>
      <c r="N138" s="574"/>
      <c r="O138" s="574"/>
      <c r="P138" s="574"/>
      <c r="Q138" s="574"/>
      <c r="R138" s="574"/>
      <c r="S138" s="574"/>
      <c r="T138" s="574"/>
      <c r="U138" s="574"/>
      <c r="V138" s="574"/>
      <c r="W138" s="574"/>
      <c r="X138" s="574"/>
      <c r="Y138" s="574"/>
      <c r="Z138" s="574"/>
      <c r="AA138" s="574"/>
      <c r="AB138" s="574"/>
      <c r="AC138" s="574"/>
      <c r="AD138" s="574"/>
      <c r="AE138" s="574"/>
      <c r="AF138" s="574"/>
      <c r="AG138" s="574"/>
      <c r="AH138" s="574"/>
      <c r="AI138" s="574"/>
      <c r="AJ138" s="574"/>
      <c r="AK138" s="574"/>
      <c r="AL138" s="574"/>
      <c r="AM138" s="574"/>
      <c r="AN138" s="574"/>
      <c r="AO138" s="574"/>
      <c r="AP138" s="574"/>
      <c r="AQ138" s="574"/>
      <c r="AR138" s="574"/>
      <c r="AS138" s="574"/>
      <c r="AT138" s="574"/>
      <c r="AU138" s="574"/>
      <c r="AV138" s="574"/>
      <c r="AW138" s="574"/>
      <c r="AX138" s="574"/>
      <c r="AY138" s="574"/>
      <c r="AZ138" s="574"/>
      <c r="BA138" s="574"/>
      <c r="BB138" s="574"/>
      <c r="BC138" s="574"/>
      <c r="BD138" s="574"/>
      <c r="BE138" s="574"/>
      <c r="BF138" s="619"/>
      <c r="BG138" s="622" t="s">
        <v>362</v>
      </c>
      <c r="BH138" s="622"/>
      <c r="BI138" s="622"/>
      <c r="BJ138" s="623"/>
    </row>
    <row r="139" s="15" customFormat="1" ht="39.9" customHeight="1" spans="1:62">
      <c r="A139" s="570" t="s">
        <v>370</v>
      </c>
      <c r="B139" s="571"/>
      <c r="C139" s="571"/>
      <c r="D139" s="575"/>
      <c r="E139" s="573" t="s">
        <v>371</v>
      </c>
      <c r="F139" s="574"/>
      <c r="G139" s="574"/>
      <c r="H139" s="574"/>
      <c r="I139" s="574"/>
      <c r="J139" s="574"/>
      <c r="K139" s="574"/>
      <c r="L139" s="574"/>
      <c r="M139" s="574"/>
      <c r="N139" s="574"/>
      <c r="O139" s="574"/>
      <c r="P139" s="574"/>
      <c r="Q139" s="574"/>
      <c r="R139" s="574"/>
      <c r="S139" s="574"/>
      <c r="T139" s="574"/>
      <c r="U139" s="574"/>
      <c r="V139" s="574"/>
      <c r="W139" s="574"/>
      <c r="X139" s="574"/>
      <c r="Y139" s="574"/>
      <c r="Z139" s="574"/>
      <c r="AA139" s="574"/>
      <c r="AB139" s="574"/>
      <c r="AC139" s="574"/>
      <c r="AD139" s="574"/>
      <c r="AE139" s="574"/>
      <c r="AF139" s="574"/>
      <c r="AG139" s="574"/>
      <c r="AH139" s="574"/>
      <c r="AI139" s="574"/>
      <c r="AJ139" s="574"/>
      <c r="AK139" s="574"/>
      <c r="AL139" s="574"/>
      <c r="AM139" s="574"/>
      <c r="AN139" s="574"/>
      <c r="AO139" s="574"/>
      <c r="AP139" s="574"/>
      <c r="AQ139" s="574"/>
      <c r="AR139" s="574"/>
      <c r="AS139" s="574"/>
      <c r="AT139" s="574"/>
      <c r="AU139" s="574"/>
      <c r="AV139" s="574"/>
      <c r="AW139" s="574"/>
      <c r="AX139" s="574"/>
      <c r="AY139" s="574"/>
      <c r="AZ139" s="574"/>
      <c r="BA139" s="574"/>
      <c r="BB139" s="574"/>
      <c r="BC139" s="574"/>
      <c r="BD139" s="574"/>
      <c r="BE139" s="574"/>
      <c r="BF139" s="619"/>
      <c r="BG139" s="622" t="s">
        <v>362</v>
      </c>
      <c r="BH139" s="622"/>
      <c r="BI139" s="622"/>
      <c r="BJ139" s="623"/>
    </row>
    <row r="140" s="15" customFormat="1" ht="69.9" customHeight="1" spans="1:62">
      <c r="A140" s="579" t="s">
        <v>84</v>
      </c>
      <c r="B140" s="579"/>
      <c r="C140" s="579"/>
      <c r="D140" s="579"/>
      <c r="E140" s="573" t="s">
        <v>372</v>
      </c>
      <c r="F140" s="574"/>
      <c r="G140" s="574"/>
      <c r="H140" s="574"/>
      <c r="I140" s="574"/>
      <c r="J140" s="574"/>
      <c r="K140" s="574"/>
      <c r="L140" s="574"/>
      <c r="M140" s="574"/>
      <c r="N140" s="574"/>
      <c r="O140" s="574"/>
      <c r="P140" s="574"/>
      <c r="Q140" s="574"/>
      <c r="R140" s="574"/>
      <c r="S140" s="574"/>
      <c r="T140" s="574"/>
      <c r="U140" s="574"/>
      <c r="V140" s="574"/>
      <c r="W140" s="574"/>
      <c r="X140" s="574"/>
      <c r="Y140" s="574"/>
      <c r="Z140" s="574"/>
      <c r="AA140" s="574"/>
      <c r="AB140" s="574"/>
      <c r="AC140" s="574"/>
      <c r="AD140" s="574"/>
      <c r="AE140" s="574"/>
      <c r="AF140" s="574"/>
      <c r="AG140" s="574"/>
      <c r="AH140" s="574"/>
      <c r="AI140" s="574"/>
      <c r="AJ140" s="574"/>
      <c r="AK140" s="574"/>
      <c r="AL140" s="574"/>
      <c r="AM140" s="574"/>
      <c r="AN140" s="574"/>
      <c r="AO140" s="574"/>
      <c r="AP140" s="574"/>
      <c r="AQ140" s="574"/>
      <c r="AR140" s="574"/>
      <c r="AS140" s="574"/>
      <c r="AT140" s="574"/>
      <c r="AU140" s="574"/>
      <c r="AV140" s="574"/>
      <c r="AW140" s="574"/>
      <c r="AX140" s="574"/>
      <c r="AY140" s="574"/>
      <c r="AZ140" s="574"/>
      <c r="BA140" s="574"/>
      <c r="BB140" s="574"/>
      <c r="BC140" s="574"/>
      <c r="BD140" s="574"/>
      <c r="BE140" s="574"/>
      <c r="BF140" s="619"/>
      <c r="BG140" s="620" t="s">
        <v>82</v>
      </c>
      <c r="BH140" s="620"/>
      <c r="BI140" s="620"/>
      <c r="BJ140" s="621"/>
    </row>
    <row r="141" s="15" customFormat="1" ht="69.9" customHeight="1" spans="1:62">
      <c r="A141" s="579" t="s">
        <v>92</v>
      </c>
      <c r="B141" s="579"/>
      <c r="C141" s="579"/>
      <c r="D141" s="579"/>
      <c r="E141" s="573" t="s">
        <v>373</v>
      </c>
      <c r="F141" s="574"/>
      <c r="G141" s="574"/>
      <c r="H141" s="574"/>
      <c r="I141" s="574"/>
      <c r="J141" s="574"/>
      <c r="K141" s="574"/>
      <c r="L141" s="574"/>
      <c r="M141" s="574"/>
      <c r="N141" s="574"/>
      <c r="O141" s="574"/>
      <c r="P141" s="574"/>
      <c r="Q141" s="574"/>
      <c r="R141" s="574"/>
      <c r="S141" s="574"/>
      <c r="T141" s="574"/>
      <c r="U141" s="574"/>
      <c r="V141" s="574"/>
      <c r="W141" s="574"/>
      <c r="X141" s="574"/>
      <c r="Y141" s="574"/>
      <c r="Z141" s="574"/>
      <c r="AA141" s="574"/>
      <c r="AB141" s="574"/>
      <c r="AC141" s="574"/>
      <c r="AD141" s="574"/>
      <c r="AE141" s="574"/>
      <c r="AF141" s="574"/>
      <c r="AG141" s="574"/>
      <c r="AH141" s="574"/>
      <c r="AI141" s="574"/>
      <c r="AJ141" s="574"/>
      <c r="AK141" s="574"/>
      <c r="AL141" s="574"/>
      <c r="AM141" s="574"/>
      <c r="AN141" s="574"/>
      <c r="AO141" s="574"/>
      <c r="AP141" s="574"/>
      <c r="AQ141" s="574"/>
      <c r="AR141" s="574"/>
      <c r="AS141" s="574"/>
      <c r="AT141" s="574"/>
      <c r="AU141" s="574"/>
      <c r="AV141" s="574"/>
      <c r="AW141" s="574"/>
      <c r="AX141" s="574"/>
      <c r="AY141" s="574"/>
      <c r="AZ141" s="574"/>
      <c r="BA141" s="574"/>
      <c r="BB141" s="574"/>
      <c r="BC141" s="574"/>
      <c r="BD141" s="574"/>
      <c r="BE141" s="574"/>
      <c r="BF141" s="619"/>
      <c r="BG141" s="620" t="s">
        <v>90</v>
      </c>
      <c r="BH141" s="620"/>
      <c r="BI141" s="620"/>
      <c r="BJ141" s="621"/>
    </row>
    <row r="142" s="15" customFormat="1" ht="69.9" customHeight="1" spans="1:62">
      <c r="A142" s="579" t="s">
        <v>88</v>
      </c>
      <c r="B142" s="579"/>
      <c r="C142" s="579"/>
      <c r="D142" s="579"/>
      <c r="E142" s="573" t="s">
        <v>374</v>
      </c>
      <c r="F142" s="574"/>
      <c r="G142" s="574"/>
      <c r="H142" s="574"/>
      <c r="I142" s="574"/>
      <c r="J142" s="574"/>
      <c r="K142" s="574"/>
      <c r="L142" s="574"/>
      <c r="M142" s="574"/>
      <c r="N142" s="574"/>
      <c r="O142" s="574"/>
      <c r="P142" s="574"/>
      <c r="Q142" s="574"/>
      <c r="R142" s="574"/>
      <c r="S142" s="574"/>
      <c r="T142" s="574"/>
      <c r="U142" s="574"/>
      <c r="V142" s="574"/>
      <c r="W142" s="574"/>
      <c r="X142" s="574"/>
      <c r="Y142" s="574"/>
      <c r="Z142" s="574"/>
      <c r="AA142" s="574"/>
      <c r="AB142" s="574"/>
      <c r="AC142" s="574"/>
      <c r="AD142" s="574"/>
      <c r="AE142" s="574"/>
      <c r="AF142" s="574"/>
      <c r="AG142" s="574"/>
      <c r="AH142" s="574"/>
      <c r="AI142" s="574"/>
      <c r="AJ142" s="574"/>
      <c r="AK142" s="574"/>
      <c r="AL142" s="574"/>
      <c r="AM142" s="574"/>
      <c r="AN142" s="574"/>
      <c r="AO142" s="574"/>
      <c r="AP142" s="574"/>
      <c r="AQ142" s="574"/>
      <c r="AR142" s="574"/>
      <c r="AS142" s="574"/>
      <c r="AT142" s="574"/>
      <c r="AU142" s="574"/>
      <c r="AV142" s="574"/>
      <c r="AW142" s="574"/>
      <c r="AX142" s="574"/>
      <c r="AY142" s="574"/>
      <c r="AZ142" s="574"/>
      <c r="BA142" s="574"/>
      <c r="BB142" s="574"/>
      <c r="BC142" s="574"/>
      <c r="BD142" s="574"/>
      <c r="BE142" s="574"/>
      <c r="BF142" s="619"/>
      <c r="BG142" s="620" t="s">
        <v>86</v>
      </c>
      <c r="BH142" s="620"/>
      <c r="BI142" s="620"/>
      <c r="BJ142" s="621"/>
    </row>
    <row r="143" s="15" customFormat="1" ht="23.25" customHeight="1" spans="1:62">
      <c r="A143" s="579" t="s">
        <v>102</v>
      </c>
      <c r="B143" s="579"/>
      <c r="C143" s="579"/>
      <c r="D143" s="579"/>
      <c r="E143" s="573" t="s">
        <v>375</v>
      </c>
      <c r="F143" s="574"/>
      <c r="G143" s="574"/>
      <c r="H143" s="574"/>
      <c r="I143" s="574"/>
      <c r="J143" s="574"/>
      <c r="K143" s="574"/>
      <c r="L143" s="574"/>
      <c r="M143" s="574"/>
      <c r="N143" s="574"/>
      <c r="O143" s="574"/>
      <c r="P143" s="574"/>
      <c r="Q143" s="574"/>
      <c r="R143" s="574"/>
      <c r="S143" s="574"/>
      <c r="T143" s="574"/>
      <c r="U143" s="574"/>
      <c r="V143" s="574"/>
      <c r="W143" s="574"/>
      <c r="X143" s="574"/>
      <c r="Y143" s="574"/>
      <c r="Z143" s="574"/>
      <c r="AA143" s="574"/>
      <c r="AB143" s="574"/>
      <c r="AC143" s="574"/>
      <c r="AD143" s="574"/>
      <c r="AE143" s="574"/>
      <c r="AF143" s="574"/>
      <c r="AG143" s="574"/>
      <c r="AH143" s="574"/>
      <c r="AI143" s="574"/>
      <c r="AJ143" s="574"/>
      <c r="AK143" s="574"/>
      <c r="AL143" s="574"/>
      <c r="AM143" s="574"/>
      <c r="AN143" s="574"/>
      <c r="AO143" s="574"/>
      <c r="AP143" s="574"/>
      <c r="AQ143" s="574"/>
      <c r="AR143" s="574"/>
      <c r="AS143" s="574"/>
      <c r="AT143" s="574"/>
      <c r="AU143" s="574"/>
      <c r="AV143" s="574"/>
      <c r="AW143" s="574"/>
      <c r="AX143" s="574"/>
      <c r="AY143" s="574"/>
      <c r="AZ143" s="574"/>
      <c r="BA143" s="574"/>
      <c r="BB143" s="574"/>
      <c r="BC143" s="574"/>
      <c r="BD143" s="574"/>
      <c r="BE143" s="574"/>
      <c r="BF143" s="619"/>
      <c r="BG143" s="620" t="s">
        <v>100</v>
      </c>
      <c r="BH143" s="620"/>
      <c r="BI143" s="620"/>
      <c r="BJ143" s="621"/>
    </row>
    <row r="144" s="15" customFormat="1" ht="23.25" customHeight="1" spans="1:62">
      <c r="A144" s="579" t="s">
        <v>106</v>
      </c>
      <c r="B144" s="579"/>
      <c r="C144" s="579"/>
      <c r="D144" s="579"/>
      <c r="E144" s="573" t="s">
        <v>376</v>
      </c>
      <c r="F144" s="574"/>
      <c r="G144" s="574"/>
      <c r="H144" s="574"/>
      <c r="I144" s="574"/>
      <c r="J144" s="574"/>
      <c r="K144" s="574"/>
      <c r="L144" s="574"/>
      <c r="M144" s="574"/>
      <c r="N144" s="574"/>
      <c r="O144" s="574"/>
      <c r="P144" s="574"/>
      <c r="Q144" s="574"/>
      <c r="R144" s="574"/>
      <c r="S144" s="574"/>
      <c r="T144" s="574"/>
      <c r="U144" s="574"/>
      <c r="V144" s="574"/>
      <c r="W144" s="574"/>
      <c r="X144" s="574"/>
      <c r="Y144" s="574"/>
      <c r="Z144" s="574"/>
      <c r="AA144" s="574"/>
      <c r="AB144" s="574"/>
      <c r="AC144" s="574"/>
      <c r="AD144" s="574"/>
      <c r="AE144" s="574"/>
      <c r="AF144" s="574"/>
      <c r="AG144" s="574"/>
      <c r="AH144" s="574"/>
      <c r="AI144" s="574"/>
      <c r="AJ144" s="574"/>
      <c r="AK144" s="574"/>
      <c r="AL144" s="574"/>
      <c r="AM144" s="574"/>
      <c r="AN144" s="574"/>
      <c r="AO144" s="574"/>
      <c r="AP144" s="574"/>
      <c r="AQ144" s="574"/>
      <c r="AR144" s="574"/>
      <c r="AS144" s="574"/>
      <c r="AT144" s="574"/>
      <c r="AU144" s="574"/>
      <c r="AV144" s="574"/>
      <c r="AW144" s="574"/>
      <c r="AX144" s="574"/>
      <c r="AY144" s="574"/>
      <c r="AZ144" s="574"/>
      <c r="BA144" s="574"/>
      <c r="BB144" s="574"/>
      <c r="BC144" s="574"/>
      <c r="BD144" s="574"/>
      <c r="BE144" s="574"/>
      <c r="BF144" s="619"/>
      <c r="BG144" s="620" t="s">
        <v>377</v>
      </c>
      <c r="BH144" s="620"/>
      <c r="BI144" s="620"/>
      <c r="BJ144" s="621"/>
    </row>
    <row r="145" s="15" customFormat="1" ht="23.25" customHeight="1" spans="1:62">
      <c r="A145" s="579" t="s">
        <v>329</v>
      </c>
      <c r="B145" s="579"/>
      <c r="C145" s="579"/>
      <c r="D145" s="579"/>
      <c r="E145" s="573" t="s">
        <v>378</v>
      </c>
      <c r="F145" s="574"/>
      <c r="G145" s="574"/>
      <c r="H145" s="574"/>
      <c r="I145" s="574"/>
      <c r="J145" s="574"/>
      <c r="K145" s="574"/>
      <c r="L145" s="574"/>
      <c r="M145" s="574"/>
      <c r="N145" s="574"/>
      <c r="O145" s="574"/>
      <c r="P145" s="574"/>
      <c r="Q145" s="574"/>
      <c r="R145" s="574"/>
      <c r="S145" s="574"/>
      <c r="T145" s="574"/>
      <c r="U145" s="574"/>
      <c r="V145" s="574"/>
      <c r="W145" s="574"/>
      <c r="X145" s="574"/>
      <c r="Y145" s="574"/>
      <c r="Z145" s="574"/>
      <c r="AA145" s="574"/>
      <c r="AB145" s="574"/>
      <c r="AC145" s="574"/>
      <c r="AD145" s="574"/>
      <c r="AE145" s="574"/>
      <c r="AF145" s="574"/>
      <c r="AG145" s="574"/>
      <c r="AH145" s="574"/>
      <c r="AI145" s="574"/>
      <c r="AJ145" s="574"/>
      <c r="AK145" s="574"/>
      <c r="AL145" s="574"/>
      <c r="AM145" s="574"/>
      <c r="AN145" s="574"/>
      <c r="AO145" s="574"/>
      <c r="AP145" s="574"/>
      <c r="AQ145" s="574"/>
      <c r="AR145" s="574"/>
      <c r="AS145" s="574"/>
      <c r="AT145" s="574"/>
      <c r="AU145" s="574"/>
      <c r="AV145" s="574"/>
      <c r="AW145" s="574"/>
      <c r="AX145" s="574"/>
      <c r="AY145" s="574"/>
      <c r="AZ145" s="574"/>
      <c r="BA145" s="574"/>
      <c r="BB145" s="574"/>
      <c r="BC145" s="574"/>
      <c r="BD145" s="574"/>
      <c r="BE145" s="574"/>
      <c r="BF145" s="619"/>
      <c r="BG145" s="620" t="s">
        <v>326</v>
      </c>
      <c r="BH145" s="620"/>
      <c r="BI145" s="620"/>
      <c r="BJ145" s="621"/>
    </row>
    <row r="146" s="16" customFormat="1" ht="23.25" customHeight="1" spans="1:62">
      <c r="A146" s="579" t="s">
        <v>379</v>
      </c>
      <c r="B146" s="579"/>
      <c r="C146" s="579"/>
      <c r="D146" s="579"/>
      <c r="E146" s="573" t="s">
        <v>380</v>
      </c>
      <c r="F146" s="574"/>
      <c r="G146" s="574"/>
      <c r="H146" s="574"/>
      <c r="I146" s="574"/>
      <c r="J146" s="574"/>
      <c r="K146" s="574"/>
      <c r="L146" s="574"/>
      <c r="M146" s="574"/>
      <c r="N146" s="574"/>
      <c r="O146" s="574"/>
      <c r="P146" s="574"/>
      <c r="Q146" s="574"/>
      <c r="R146" s="574"/>
      <c r="S146" s="574"/>
      <c r="T146" s="574"/>
      <c r="U146" s="574"/>
      <c r="V146" s="574"/>
      <c r="W146" s="574"/>
      <c r="X146" s="574"/>
      <c r="Y146" s="574"/>
      <c r="Z146" s="574"/>
      <c r="AA146" s="574"/>
      <c r="AB146" s="574"/>
      <c r="AC146" s="574"/>
      <c r="AD146" s="574"/>
      <c r="AE146" s="574"/>
      <c r="AF146" s="574"/>
      <c r="AG146" s="574"/>
      <c r="AH146" s="574"/>
      <c r="AI146" s="574"/>
      <c r="AJ146" s="574"/>
      <c r="AK146" s="574"/>
      <c r="AL146" s="574"/>
      <c r="AM146" s="574"/>
      <c r="AN146" s="574"/>
      <c r="AO146" s="574"/>
      <c r="AP146" s="574"/>
      <c r="AQ146" s="574"/>
      <c r="AR146" s="574"/>
      <c r="AS146" s="574"/>
      <c r="AT146" s="574"/>
      <c r="AU146" s="574"/>
      <c r="AV146" s="574"/>
      <c r="AW146" s="574"/>
      <c r="AX146" s="574"/>
      <c r="AY146" s="574"/>
      <c r="AZ146" s="574"/>
      <c r="BA146" s="574"/>
      <c r="BB146" s="574"/>
      <c r="BC146" s="574"/>
      <c r="BD146" s="574"/>
      <c r="BE146" s="574"/>
      <c r="BF146" s="619"/>
      <c r="BG146" s="620" t="s">
        <v>187</v>
      </c>
      <c r="BH146" s="620"/>
      <c r="BI146" s="620"/>
      <c r="BJ146" s="621"/>
    </row>
    <row r="147" s="16" customFormat="1" ht="45" customHeight="1" spans="1:62">
      <c r="A147" s="579" t="s">
        <v>381</v>
      </c>
      <c r="B147" s="579"/>
      <c r="C147" s="579"/>
      <c r="D147" s="579"/>
      <c r="E147" s="580" t="s">
        <v>382</v>
      </c>
      <c r="F147" s="581"/>
      <c r="G147" s="581"/>
      <c r="H147" s="581"/>
      <c r="I147" s="581"/>
      <c r="J147" s="581"/>
      <c r="K147" s="581"/>
      <c r="L147" s="581"/>
      <c r="M147" s="581"/>
      <c r="N147" s="581"/>
      <c r="O147" s="581"/>
      <c r="P147" s="581"/>
      <c r="Q147" s="581"/>
      <c r="R147" s="581"/>
      <c r="S147" s="581"/>
      <c r="T147" s="581"/>
      <c r="U147" s="581"/>
      <c r="V147" s="581"/>
      <c r="W147" s="581"/>
      <c r="X147" s="581"/>
      <c r="Y147" s="581"/>
      <c r="Z147" s="581"/>
      <c r="AA147" s="581"/>
      <c r="AB147" s="581"/>
      <c r="AC147" s="581"/>
      <c r="AD147" s="581"/>
      <c r="AE147" s="581"/>
      <c r="AF147" s="581"/>
      <c r="AG147" s="581"/>
      <c r="AH147" s="581"/>
      <c r="AI147" s="581"/>
      <c r="AJ147" s="581"/>
      <c r="AK147" s="581"/>
      <c r="AL147" s="581"/>
      <c r="AM147" s="581"/>
      <c r="AN147" s="581"/>
      <c r="AO147" s="581"/>
      <c r="AP147" s="581"/>
      <c r="AQ147" s="581"/>
      <c r="AR147" s="581"/>
      <c r="AS147" s="581"/>
      <c r="AT147" s="581"/>
      <c r="AU147" s="581"/>
      <c r="AV147" s="581"/>
      <c r="AW147" s="581"/>
      <c r="AX147" s="581"/>
      <c r="AY147" s="581"/>
      <c r="AZ147" s="581"/>
      <c r="BA147" s="581"/>
      <c r="BB147" s="581"/>
      <c r="BC147" s="581"/>
      <c r="BD147" s="581"/>
      <c r="BE147" s="581"/>
      <c r="BF147" s="624"/>
      <c r="BG147" s="620" t="s">
        <v>187</v>
      </c>
      <c r="BH147" s="620"/>
      <c r="BI147" s="620"/>
      <c r="BJ147" s="621"/>
    </row>
    <row r="148" s="16" customFormat="1" ht="45" customHeight="1" spans="1:62">
      <c r="A148" s="579" t="s">
        <v>192</v>
      </c>
      <c r="B148" s="579"/>
      <c r="C148" s="579"/>
      <c r="D148" s="579"/>
      <c r="E148" s="580" t="s">
        <v>383</v>
      </c>
      <c r="F148" s="581"/>
      <c r="G148" s="581"/>
      <c r="H148" s="581"/>
      <c r="I148" s="581"/>
      <c r="J148" s="581"/>
      <c r="K148" s="581"/>
      <c r="L148" s="581"/>
      <c r="M148" s="581"/>
      <c r="N148" s="581"/>
      <c r="O148" s="581"/>
      <c r="P148" s="581"/>
      <c r="Q148" s="581"/>
      <c r="R148" s="581"/>
      <c r="S148" s="581"/>
      <c r="T148" s="581"/>
      <c r="U148" s="581"/>
      <c r="V148" s="581"/>
      <c r="W148" s="581"/>
      <c r="X148" s="581"/>
      <c r="Y148" s="581"/>
      <c r="Z148" s="581"/>
      <c r="AA148" s="581"/>
      <c r="AB148" s="581"/>
      <c r="AC148" s="581"/>
      <c r="AD148" s="581"/>
      <c r="AE148" s="581"/>
      <c r="AF148" s="581"/>
      <c r="AG148" s="581"/>
      <c r="AH148" s="581"/>
      <c r="AI148" s="581"/>
      <c r="AJ148" s="581"/>
      <c r="AK148" s="581"/>
      <c r="AL148" s="581"/>
      <c r="AM148" s="581"/>
      <c r="AN148" s="581"/>
      <c r="AO148" s="581"/>
      <c r="AP148" s="581"/>
      <c r="AQ148" s="581"/>
      <c r="AR148" s="581"/>
      <c r="AS148" s="581"/>
      <c r="AT148" s="581"/>
      <c r="AU148" s="581"/>
      <c r="AV148" s="581"/>
      <c r="AW148" s="581"/>
      <c r="AX148" s="581"/>
      <c r="AY148" s="581"/>
      <c r="AZ148" s="581"/>
      <c r="BA148" s="581"/>
      <c r="BB148" s="581"/>
      <c r="BC148" s="581"/>
      <c r="BD148" s="581"/>
      <c r="BE148" s="581"/>
      <c r="BF148" s="624"/>
      <c r="BG148" s="620" t="s">
        <v>190</v>
      </c>
      <c r="BH148" s="620"/>
      <c r="BI148" s="620"/>
      <c r="BJ148" s="621"/>
    </row>
    <row r="149" s="16" customFormat="1" ht="23.25" customHeight="1" spans="1:62">
      <c r="A149" s="579" t="s">
        <v>196</v>
      </c>
      <c r="B149" s="579"/>
      <c r="C149" s="579"/>
      <c r="D149" s="579"/>
      <c r="E149" s="580" t="s">
        <v>384</v>
      </c>
      <c r="F149" s="581"/>
      <c r="G149" s="581"/>
      <c r="H149" s="581"/>
      <c r="I149" s="581"/>
      <c r="J149" s="581"/>
      <c r="K149" s="581"/>
      <c r="L149" s="581"/>
      <c r="M149" s="581"/>
      <c r="N149" s="581"/>
      <c r="O149" s="581"/>
      <c r="P149" s="581"/>
      <c r="Q149" s="581"/>
      <c r="R149" s="581"/>
      <c r="S149" s="581"/>
      <c r="T149" s="581"/>
      <c r="U149" s="581"/>
      <c r="V149" s="581"/>
      <c r="W149" s="581"/>
      <c r="X149" s="581"/>
      <c r="Y149" s="581"/>
      <c r="Z149" s="581"/>
      <c r="AA149" s="581"/>
      <c r="AB149" s="581"/>
      <c r="AC149" s="581"/>
      <c r="AD149" s="581"/>
      <c r="AE149" s="581"/>
      <c r="AF149" s="581"/>
      <c r="AG149" s="581"/>
      <c r="AH149" s="581"/>
      <c r="AI149" s="581"/>
      <c r="AJ149" s="581"/>
      <c r="AK149" s="581"/>
      <c r="AL149" s="581"/>
      <c r="AM149" s="581"/>
      <c r="AN149" s="581"/>
      <c r="AO149" s="581"/>
      <c r="AP149" s="581"/>
      <c r="AQ149" s="581"/>
      <c r="AR149" s="581"/>
      <c r="AS149" s="581"/>
      <c r="AT149" s="581"/>
      <c r="AU149" s="581"/>
      <c r="AV149" s="581"/>
      <c r="AW149" s="581"/>
      <c r="AX149" s="581"/>
      <c r="AY149" s="581"/>
      <c r="AZ149" s="581"/>
      <c r="BA149" s="581"/>
      <c r="BB149" s="581"/>
      <c r="BC149" s="581"/>
      <c r="BD149" s="581"/>
      <c r="BE149" s="581"/>
      <c r="BF149" s="624"/>
      <c r="BG149" s="620" t="s">
        <v>194</v>
      </c>
      <c r="BH149" s="620"/>
      <c r="BI149" s="620"/>
      <c r="BJ149" s="621"/>
    </row>
    <row r="150" s="15" customFormat="1" ht="45" customHeight="1" spans="1:62">
      <c r="A150" s="579" t="s">
        <v>109</v>
      </c>
      <c r="B150" s="579"/>
      <c r="C150" s="579"/>
      <c r="D150" s="579"/>
      <c r="E150" s="580" t="s">
        <v>385</v>
      </c>
      <c r="F150" s="581"/>
      <c r="G150" s="581"/>
      <c r="H150" s="581"/>
      <c r="I150" s="581"/>
      <c r="J150" s="581"/>
      <c r="K150" s="581"/>
      <c r="L150" s="581"/>
      <c r="M150" s="581"/>
      <c r="N150" s="581"/>
      <c r="O150" s="581"/>
      <c r="P150" s="581"/>
      <c r="Q150" s="581"/>
      <c r="R150" s="581"/>
      <c r="S150" s="581"/>
      <c r="T150" s="581"/>
      <c r="U150" s="581"/>
      <c r="V150" s="581"/>
      <c r="W150" s="581"/>
      <c r="X150" s="581"/>
      <c r="Y150" s="581"/>
      <c r="Z150" s="581"/>
      <c r="AA150" s="581"/>
      <c r="AB150" s="581"/>
      <c r="AC150" s="581"/>
      <c r="AD150" s="581"/>
      <c r="AE150" s="581"/>
      <c r="AF150" s="581"/>
      <c r="AG150" s="581"/>
      <c r="AH150" s="581"/>
      <c r="AI150" s="581"/>
      <c r="AJ150" s="581"/>
      <c r="AK150" s="581"/>
      <c r="AL150" s="581"/>
      <c r="AM150" s="581"/>
      <c r="AN150" s="581"/>
      <c r="AO150" s="581"/>
      <c r="AP150" s="581"/>
      <c r="AQ150" s="581"/>
      <c r="AR150" s="581"/>
      <c r="AS150" s="581"/>
      <c r="AT150" s="581"/>
      <c r="AU150" s="581"/>
      <c r="AV150" s="581"/>
      <c r="AW150" s="581"/>
      <c r="AX150" s="581"/>
      <c r="AY150" s="581"/>
      <c r="AZ150" s="581"/>
      <c r="BA150" s="581"/>
      <c r="BB150" s="581"/>
      <c r="BC150" s="581"/>
      <c r="BD150" s="581"/>
      <c r="BE150" s="581"/>
      <c r="BF150" s="624"/>
      <c r="BG150" s="620" t="s">
        <v>107</v>
      </c>
      <c r="BH150" s="620"/>
      <c r="BI150" s="620"/>
      <c r="BJ150" s="621"/>
    </row>
    <row r="151" s="15" customFormat="1" ht="23.25" customHeight="1" spans="1:62">
      <c r="A151" s="579" t="s">
        <v>113</v>
      </c>
      <c r="B151" s="579"/>
      <c r="C151" s="579"/>
      <c r="D151" s="579"/>
      <c r="E151" s="582" t="s">
        <v>386</v>
      </c>
      <c r="F151" s="583"/>
      <c r="G151" s="583"/>
      <c r="H151" s="583"/>
      <c r="I151" s="583"/>
      <c r="J151" s="583"/>
      <c r="K151" s="583"/>
      <c r="L151" s="583"/>
      <c r="M151" s="583"/>
      <c r="N151" s="583"/>
      <c r="O151" s="583"/>
      <c r="P151" s="583"/>
      <c r="Q151" s="583"/>
      <c r="R151" s="583"/>
      <c r="S151" s="583"/>
      <c r="T151" s="583"/>
      <c r="U151" s="583"/>
      <c r="V151" s="583"/>
      <c r="W151" s="583"/>
      <c r="X151" s="583"/>
      <c r="Y151" s="583"/>
      <c r="Z151" s="583"/>
      <c r="AA151" s="583"/>
      <c r="AB151" s="583"/>
      <c r="AC151" s="583"/>
      <c r="AD151" s="583"/>
      <c r="AE151" s="583"/>
      <c r="AF151" s="583"/>
      <c r="AG151" s="583"/>
      <c r="AH151" s="583"/>
      <c r="AI151" s="583"/>
      <c r="AJ151" s="583"/>
      <c r="AK151" s="583"/>
      <c r="AL151" s="583"/>
      <c r="AM151" s="583"/>
      <c r="AN151" s="583"/>
      <c r="AO151" s="583"/>
      <c r="AP151" s="583"/>
      <c r="AQ151" s="583"/>
      <c r="AR151" s="583"/>
      <c r="AS151" s="583"/>
      <c r="AT151" s="583"/>
      <c r="AU151" s="583"/>
      <c r="AV151" s="583"/>
      <c r="AW151" s="583"/>
      <c r="AX151" s="583"/>
      <c r="AY151" s="583"/>
      <c r="AZ151" s="583"/>
      <c r="BA151" s="583"/>
      <c r="BB151" s="583"/>
      <c r="BC151" s="583"/>
      <c r="BD151" s="583"/>
      <c r="BE151" s="583"/>
      <c r="BF151" s="625"/>
      <c r="BG151" s="620" t="s">
        <v>111</v>
      </c>
      <c r="BH151" s="620"/>
      <c r="BI151" s="620"/>
      <c r="BJ151" s="621"/>
    </row>
    <row r="152" s="15" customFormat="1" ht="23.25" customHeight="1" spans="1:62">
      <c r="A152" s="579" t="s">
        <v>387</v>
      </c>
      <c r="B152" s="579"/>
      <c r="C152" s="579"/>
      <c r="D152" s="579"/>
      <c r="E152" s="580" t="s">
        <v>388</v>
      </c>
      <c r="F152" s="581"/>
      <c r="G152" s="581"/>
      <c r="H152" s="581"/>
      <c r="I152" s="581"/>
      <c r="J152" s="581"/>
      <c r="K152" s="581"/>
      <c r="L152" s="581"/>
      <c r="M152" s="581"/>
      <c r="N152" s="581"/>
      <c r="O152" s="581"/>
      <c r="P152" s="581"/>
      <c r="Q152" s="581"/>
      <c r="R152" s="581"/>
      <c r="S152" s="581"/>
      <c r="T152" s="581"/>
      <c r="U152" s="581"/>
      <c r="V152" s="581"/>
      <c r="W152" s="581"/>
      <c r="X152" s="581"/>
      <c r="Y152" s="581"/>
      <c r="Z152" s="581"/>
      <c r="AA152" s="581"/>
      <c r="AB152" s="581"/>
      <c r="AC152" s="581"/>
      <c r="AD152" s="581"/>
      <c r="AE152" s="581"/>
      <c r="AF152" s="581"/>
      <c r="AG152" s="581"/>
      <c r="AH152" s="581"/>
      <c r="AI152" s="581"/>
      <c r="AJ152" s="581"/>
      <c r="AK152" s="581"/>
      <c r="AL152" s="581"/>
      <c r="AM152" s="581"/>
      <c r="AN152" s="581"/>
      <c r="AO152" s="581"/>
      <c r="AP152" s="581"/>
      <c r="AQ152" s="581"/>
      <c r="AR152" s="581"/>
      <c r="AS152" s="581"/>
      <c r="AT152" s="581"/>
      <c r="AU152" s="581"/>
      <c r="AV152" s="581"/>
      <c r="AW152" s="581"/>
      <c r="AX152" s="581"/>
      <c r="AY152" s="581"/>
      <c r="AZ152" s="581"/>
      <c r="BA152" s="581"/>
      <c r="BB152" s="581"/>
      <c r="BC152" s="581"/>
      <c r="BD152" s="581"/>
      <c r="BE152" s="581"/>
      <c r="BF152" s="624"/>
      <c r="BG152" s="620" t="s">
        <v>116</v>
      </c>
      <c r="BH152" s="620"/>
      <c r="BI152" s="620"/>
      <c r="BJ152" s="621"/>
    </row>
    <row r="153" s="15" customFormat="1" ht="24" customHeight="1" spans="1:62">
      <c r="A153" s="584" t="s">
        <v>389</v>
      </c>
      <c r="B153" s="584"/>
      <c r="C153" s="584"/>
      <c r="D153" s="584"/>
      <c r="E153" s="585" t="s">
        <v>390</v>
      </c>
      <c r="F153" s="586"/>
      <c r="G153" s="586"/>
      <c r="H153" s="586"/>
      <c r="I153" s="586"/>
      <c r="J153" s="586"/>
      <c r="K153" s="586"/>
      <c r="L153" s="586"/>
      <c r="M153" s="586"/>
      <c r="N153" s="586"/>
      <c r="O153" s="586"/>
      <c r="P153" s="586"/>
      <c r="Q153" s="586"/>
      <c r="R153" s="586"/>
      <c r="S153" s="586"/>
      <c r="T153" s="586"/>
      <c r="U153" s="586"/>
      <c r="V153" s="586"/>
      <c r="W153" s="586"/>
      <c r="X153" s="586"/>
      <c r="Y153" s="586"/>
      <c r="Z153" s="586"/>
      <c r="AA153" s="586"/>
      <c r="AB153" s="586"/>
      <c r="AC153" s="586"/>
      <c r="AD153" s="586"/>
      <c r="AE153" s="586"/>
      <c r="AF153" s="586"/>
      <c r="AG153" s="586"/>
      <c r="AH153" s="586"/>
      <c r="AI153" s="586"/>
      <c r="AJ153" s="586"/>
      <c r="AK153" s="586"/>
      <c r="AL153" s="586"/>
      <c r="AM153" s="586"/>
      <c r="AN153" s="586"/>
      <c r="AO153" s="586"/>
      <c r="AP153" s="586"/>
      <c r="AQ153" s="586"/>
      <c r="AR153" s="586"/>
      <c r="AS153" s="586"/>
      <c r="AT153" s="586"/>
      <c r="AU153" s="586"/>
      <c r="AV153" s="586"/>
      <c r="AW153" s="586"/>
      <c r="AX153" s="586"/>
      <c r="AY153" s="586"/>
      <c r="AZ153" s="586"/>
      <c r="BA153" s="586"/>
      <c r="BB153" s="586"/>
      <c r="BC153" s="586"/>
      <c r="BD153" s="586"/>
      <c r="BE153" s="586"/>
      <c r="BF153" s="626"/>
      <c r="BG153" s="627" t="s">
        <v>116</v>
      </c>
      <c r="BH153" s="627"/>
      <c r="BI153" s="627"/>
      <c r="BJ153" s="628"/>
    </row>
    <row r="154" s="15" customFormat="1" ht="23.25" customHeight="1" spans="1:62">
      <c r="A154" s="579" t="s">
        <v>122</v>
      </c>
      <c r="B154" s="579"/>
      <c r="C154" s="579"/>
      <c r="D154" s="579"/>
      <c r="E154" s="573" t="s">
        <v>391</v>
      </c>
      <c r="F154" s="574"/>
      <c r="G154" s="574"/>
      <c r="H154" s="574"/>
      <c r="I154" s="574"/>
      <c r="J154" s="574"/>
      <c r="K154" s="574"/>
      <c r="L154" s="574"/>
      <c r="M154" s="574"/>
      <c r="N154" s="574"/>
      <c r="O154" s="574"/>
      <c r="P154" s="574"/>
      <c r="Q154" s="574"/>
      <c r="R154" s="574"/>
      <c r="S154" s="574"/>
      <c r="T154" s="574"/>
      <c r="U154" s="574"/>
      <c r="V154" s="574"/>
      <c r="W154" s="574"/>
      <c r="X154" s="574"/>
      <c r="Y154" s="574"/>
      <c r="Z154" s="574"/>
      <c r="AA154" s="574"/>
      <c r="AB154" s="574"/>
      <c r="AC154" s="574"/>
      <c r="AD154" s="574"/>
      <c r="AE154" s="574"/>
      <c r="AF154" s="574"/>
      <c r="AG154" s="574"/>
      <c r="AH154" s="574"/>
      <c r="AI154" s="574"/>
      <c r="AJ154" s="574"/>
      <c r="AK154" s="574"/>
      <c r="AL154" s="574"/>
      <c r="AM154" s="574"/>
      <c r="AN154" s="574"/>
      <c r="AO154" s="574"/>
      <c r="AP154" s="574"/>
      <c r="AQ154" s="574"/>
      <c r="AR154" s="574"/>
      <c r="AS154" s="574"/>
      <c r="AT154" s="574"/>
      <c r="AU154" s="574"/>
      <c r="AV154" s="574"/>
      <c r="AW154" s="574"/>
      <c r="AX154" s="574"/>
      <c r="AY154" s="574"/>
      <c r="AZ154" s="574"/>
      <c r="BA154" s="574"/>
      <c r="BB154" s="574"/>
      <c r="BC154" s="574"/>
      <c r="BD154" s="574"/>
      <c r="BE154" s="574"/>
      <c r="BF154" s="619"/>
      <c r="BG154" s="620" t="s">
        <v>120</v>
      </c>
      <c r="BH154" s="620"/>
      <c r="BI154" s="620"/>
      <c r="BJ154" s="621"/>
    </row>
    <row r="155" s="15" customFormat="1" ht="23.25" customHeight="1" spans="1:62">
      <c r="A155" s="579" t="s">
        <v>125</v>
      </c>
      <c r="B155" s="579"/>
      <c r="C155" s="579"/>
      <c r="D155" s="579"/>
      <c r="E155" s="573" t="s">
        <v>392</v>
      </c>
      <c r="F155" s="574"/>
      <c r="G155" s="574"/>
      <c r="H155" s="574"/>
      <c r="I155" s="574"/>
      <c r="J155" s="574"/>
      <c r="K155" s="574"/>
      <c r="L155" s="574"/>
      <c r="M155" s="574"/>
      <c r="N155" s="574"/>
      <c r="O155" s="574"/>
      <c r="P155" s="574"/>
      <c r="Q155" s="574"/>
      <c r="R155" s="574"/>
      <c r="S155" s="574"/>
      <c r="T155" s="574"/>
      <c r="U155" s="574"/>
      <c r="V155" s="574"/>
      <c r="W155" s="574"/>
      <c r="X155" s="574"/>
      <c r="Y155" s="574"/>
      <c r="Z155" s="574"/>
      <c r="AA155" s="574"/>
      <c r="AB155" s="574"/>
      <c r="AC155" s="574"/>
      <c r="AD155" s="574"/>
      <c r="AE155" s="574"/>
      <c r="AF155" s="574"/>
      <c r="AG155" s="574"/>
      <c r="AH155" s="574"/>
      <c r="AI155" s="574"/>
      <c r="AJ155" s="574"/>
      <c r="AK155" s="574"/>
      <c r="AL155" s="574"/>
      <c r="AM155" s="574"/>
      <c r="AN155" s="574"/>
      <c r="AO155" s="574"/>
      <c r="AP155" s="574"/>
      <c r="AQ155" s="574"/>
      <c r="AR155" s="574"/>
      <c r="AS155" s="574"/>
      <c r="AT155" s="574"/>
      <c r="AU155" s="574"/>
      <c r="AV155" s="574"/>
      <c r="AW155" s="574"/>
      <c r="AX155" s="574"/>
      <c r="AY155" s="574"/>
      <c r="AZ155" s="574"/>
      <c r="BA155" s="574"/>
      <c r="BB155" s="574"/>
      <c r="BC155" s="574"/>
      <c r="BD155" s="574"/>
      <c r="BE155" s="574"/>
      <c r="BF155" s="619"/>
      <c r="BG155" s="620" t="s">
        <v>123</v>
      </c>
      <c r="BH155" s="620"/>
      <c r="BI155" s="620"/>
      <c r="BJ155" s="621"/>
    </row>
    <row r="156" s="15" customFormat="1" ht="27" customHeight="1" spans="1:62">
      <c r="A156" s="579" t="s">
        <v>128</v>
      </c>
      <c r="B156" s="579"/>
      <c r="C156" s="579"/>
      <c r="D156" s="579"/>
      <c r="E156" s="573" t="s">
        <v>393</v>
      </c>
      <c r="F156" s="574"/>
      <c r="G156" s="574"/>
      <c r="H156" s="574"/>
      <c r="I156" s="574"/>
      <c r="J156" s="574"/>
      <c r="K156" s="574"/>
      <c r="L156" s="574"/>
      <c r="M156" s="574"/>
      <c r="N156" s="574"/>
      <c r="O156" s="574"/>
      <c r="P156" s="574"/>
      <c r="Q156" s="574"/>
      <c r="R156" s="574"/>
      <c r="S156" s="574"/>
      <c r="T156" s="574"/>
      <c r="U156" s="574"/>
      <c r="V156" s="574"/>
      <c r="W156" s="574"/>
      <c r="X156" s="574"/>
      <c r="Y156" s="574"/>
      <c r="Z156" s="574"/>
      <c r="AA156" s="574"/>
      <c r="AB156" s="574"/>
      <c r="AC156" s="574"/>
      <c r="AD156" s="574"/>
      <c r="AE156" s="574"/>
      <c r="AF156" s="574"/>
      <c r="AG156" s="574"/>
      <c r="AH156" s="574"/>
      <c r="AI156" s="574"/>
      <c r="AJ156" s="574"/>
      <c r="AK156" s="574"/>
      <c r="AL156" s="574"/>
      <c r="AM156" s="574"/>
      <c r="AN156" s="574"/>
      <c r="AO156" s="574"/>
      <c r="AP156" s="574"/>
      <c r="AQ156" s="574"/>
      <c r="AR156" s="574"/>
      <c r="AS156" s="574"/>
      <c r="AT156" s="574"/>
      <c r="AU156" s="574"/>
      <c r="AV156" s="574"/>
      <c r="AW156" s="574"/>
      <c r="AX156" s="574"/>
      <c r="AY156" s="574"/>
      <c r="AZ156" s="574"/>
      <c r="BA156" s="574"/>
      <c r="BB156" s="574"/>
      <c r="BC156" s="574"/>
      <c r="BD156" s="574"/>
      <c r="BE156" s="574"/>
      <c r="BF156" s="619"/>
      <c r="BG156" s="620" t="s">
        <v>126</v>
      </c>
      <c r="BH156" s="620"/>
      <c r="BI156" s="620"/>
      <c r="BJ156" s="621"/>
    </row>
    <row r="157" s="15" customFormat="1" ht="45" customHeight="1" spans="1:62">
      <c r="A157" s="579" t="s">
        <v>132</v>
      </c>
      <c r="B157" s="579"/>
      <c r="C157" s="579"/>
      <c r="D157" s="579"/>
      <c r="E157" s="573" t="s">
        <v>394</v>
      </c>
      <c r="F157" s="574"/>
      <c r="G157" s="574"/>
      <c r="H157" s="574"/>
      <c r="I157" s="574"/>
      <c r="J157" s="574"/>
      <c r="K157" s="574"/>
      <c r="L157" s="574"/>
      <c r="M157" s="574"/>
      <c r="N157" s="574"/>
      <c r="O157" s="574"/>
      <c r="P157" s="574"/>
      <c r="Q157" s="574"/>
      <c r="R157" s="574"/>
      <c r="S157" s="574"/>
      <c r="T157" s="574"/>
      <c r="U157" s="574"/>
      <c r="V157" s="574"/>
      <c r="W157" s="574"/>
      <c r="X157" s="574"/>
      <c r="Y157" s="574"/>
      <c r="Z157" s="574"/>
      <c r="AA157" s="574"/>
      <c r="AB157" s="574"/>
      <c r="AC157" s="574"/>
      <c r="AD157" s="574"/>
      <c r="AE157" s="574"/>
      <c r="AF157" s="574"/>
      <c r="AG157" s="574"/>
      <c r="AH157" s="574"/>
      <c r="AI157" s="574"/>
      <c r="AJ157" s="574"/>
      <c r="AK157" s="574"/>
      <c r="AL157" s="574"/>
      <c r="AM157" s="574"/>
      <c r="AN157" s="574"/>
      <c r="AO157" s="574"/>
      <c r="AP157" s="574"/>
      <c r="AQ157" s="574"/>
      <c r="AR157" s="574"/>
      <c r="AS157" s="574"/>
      <c r="AT157" s="574"/>
      <c r="AU157" s="574"/>
      <c r="AV157" s="574"/>
      <c r="AW157" s="574"/>
      <c r="AX157" s="574"/>
      <c r="AY157" s="574"/>
      <c r="AZ157" s="574"/>
      <c r="BA157" s="574"/>
      <c r="BB157" s="574"/>
      <c r="BC157" s="574"/>
      <c r="BD157" s="574"/>
      <c r="BE157" s="574"/>
      <c r="BF157" s="619"/>
      <c r="BG157" s="620" t="s">
        <v>130</v>
      </c>
      <c r="BH157" s="620"/>
      <c r="BI157" s="620"/>
      <c r="BJ157" s="621"/>
    </row>
    <row r="158" s="15" customFormat="1" ht="45" customHeight="1" spans="1:62">
      <c r="A158" s="579" t="s">
        <v>136</v>
      </c>
      <c r="B158" s="579"/>
      <c r="C158" s="579"/>
      <c r="D158" s="579"/>
      <c r="E158" s="573" t="s">
        <v>395</v>
      </c>
      <c r="F158" s="574"/>
      <c r="G158" s="574"/>
      <c r="H158" s="574"/>
      <c r="I158" s="574"/>
      <c r="J158" s="574"/>
      <c r="K158" s="574"/>
      <c r="L158" s="574"/>
      <c r="M158" s="574"/>
      <c r="N158" s="574"/>
      <c r="O158" s="574"/>
      <c r="P158" s="574"/>
      <c r="Q158" s="574"/>
      <c r="R158" s="574"/>
      <c r="S158" s="574"/>
      <c r="T158" s="574"/>
      <c r="U158" s="574"/>
      <c r="V158" s="574"/>
      <c r="W158" s="574"/>
      <c r="X158" s="574"/>
      <c r="Y158" s="574"/>
      <c r="Z158" s="574"/>
      <c r="AA158" s="574"/>
      <c r="AB158" s="574"/>
      <c r="AC158" s="574"/>
      <c r="AD158" s="574"/>
      <c r="AE158" s="574"/>
      <c r="AF158" s="574"/>
      <c r="AG158" s="574"/>
      <c r="AH158" s="574"/>
      <c r="AI158" s="574"/>
      <c r="AJ158" s="574"/>
      <c r="AK158" s="574"/>
      <c r="AL158" s="574"/>
      <c r="AM158" s="574"/>
      <c r="AN158" s="574"/>
      <c r="AO158" s="574"/>
      <c r="AP158" s="574"/>
      <c r="AQ158" s="574"/>
      <c r="AR158" s="574"/>
      <c r="AS158" s="574"/>
      <c r="AT158" s="574"/>
      <c r="AU158" s="574"/>
      <c r="AV158" s="574"/>
      <c r="AW158" s="574"/>
      <c r="AX158" s="574"/>
      <c r="AY158" s="574"/>
      <c r="AZ158" s="574"/>
      <c r="BA158" s="574"/>
      <c r="BB158" s="574"/>
      <c r="BC158" s="574"/>
      <c r="BD158" s="574"/>
      <c r="BE158" s="574"/>
      <c r="BF158" s="619"/>
      <c r="BG158" s="620" t="s">
        <v>134</v>
      </c>
      <c r="BH158" s="620"/>
      <c r="BI158" s="620"/>
      <c r="BJ158" s="621"/>
    </row>
    <row r="159" s="15" customFormat="1" ht="23.25" spans="1:62">
      <c r="A159" s="579" t="s">
        <v>142</v>
      </c>
      <c r="B159" s="579"/>
      <c r="C159" s="579"/>
      <c r="D159" s="579"/>
      <c r="E159" s="587" t="s">
        <v>396</v>
      </c>
      <c r="F159" s="588"/>
      <c r="G159" s="588"/>
      <c r="H159" s="588"/>
      <c r="I159" s="588"/>
      <c r="J159" s="588"/>
      <c r="K159" s="588"/>
      <c r="L159" s="588"/>
      <c r="M159" s="588"/>
      <c r="N159" s="588"/>
      <c r="O159" s="588"/>
      <c r="P159" s="588"/>
      <c r="Q159" s="588"/>
      <c r="R159" s="588"/>
      <c r="S159" s="588"/>
      <c r="T159" s="588"/>
      <c r="U159" s="588"/>
      <c r="V159" s="588"/>
      <c r="W159" s="588"/>
      <c r="X159" s="588"/>
      <c r="Y159" s="588"/>
      <c r="Z159" s="588"/>
      <c r="AA159" s="588"/>
      <c r="AB159" s="588"/>
      <c r="AC159" s="588"/>
      <c r="AD159" s="588"/>
      <c r="AE159" s="588"/>
      <c r="AF159" s="588"/>
      <c r="AG159" s="588"/>
      <c r="AH159" s="588"/>
      <c r="AI159" s="588"/>
      <c r="AJ159" s="588"/>
      <c r="AK159" s="588"/>
      <c r="AL159" s="588"/>
      <c r="AM159" s="588"/>
      <c r="AN159" s="588"/>
      <c r="AO159" s="588"/>
      <c r="AP159" s="588"/>
      <c r="AQ159" s="588"/>
      <c r="AR159" s="588"/>
      <c r="AS159" s="588"/>
      <c r="AT159" s="588"/>
      <c r="AU159" s="588"/>
      <c r="AV159" s="588"/>
      <c r="AW159" s="588"/>
      <c r="AX159" s="588"/>
      <c r="AY159" s="588"/>
      <c r="AZ159" s="588"/>
      <c r="BA159" s="588"/>
      <c r="BB159" s="588"/>
      <c r="BC159" s="588"/>
      <c r="BD159" s="588"/>
      <c r="BE159" s="588"/>
      <c r="BF159" s="629"/>
      <c r="BG159" s="620" t="s">
        <v>140</v>
      </c>
      <c r="BH159" s="620"/>
      <c r="BI159" s="620"/>
      <c r="BJ159" s="621"/>
    </row>
    <row r="160" s="15" customFormat="1" ht="23.25" spans="1:62">
      <c r="A160" s="579" t="s">
        <v>397</v>
      </c>
      <c r="B160" s="579"/>
      <c r="C160" s="579"/>
      <c r="D160" s="579"/>
      <c r="E160" s="573" t="s">
        <v>398</v>
      </c>
      <c r="F160" s="574"/>
      <c r="G160" s="574"/>
      <c r="H160" s="574"/>
      <c r="I160" s="574"/>
      <c r="J160" s="574"/>
      <c r="K160" s="574"/>
      <c r="L160" s="574"/>
      <c r="M160" s="574"/>
      <c r="N160" s="574"/>
      <c r="O160" s="574"/>
      <c r="P160" s="574"/>
      <c r="Q160" s="574"/>
      <c r="R160" s="574"/>
      <c r="S160" s="574"/>
      <c r="T160" s="574"/>
      <c r="U160" s="574"/>
      <c r="V160" s="574"/>
      <c r="W160" s="574"/>
      <c r="X160" s="574"/>
      <c r="Y160" s="574"/>
      <c r="Z160" s="574"/>
      <c r="AA160" s="574"/>
      <c r="AB160" s="574"/>
      <c r="AC160" s="574"/>
      <c r="AD160" s="574"/>
      <c r="AE160" s="574"/>
      <c r="AF160" s="574"/>
      <c r="AG160" s="574"/>
      <c r="AH160" s="574"/>
      <c r="AI160" s="574"/>
      <c r="AJ160" s="574"/>
      <c r="AK160" s="574"/>
      <c r="AL160" s="574"/>
      <c r="AM160" s="574"/>
      <c r="AN160" s="574"/>
      <c r="AO160" s="574"/>
      <c r="AP160" s="574"/>
      <c r="AQ160" s="574"/>
      <c r="AR160" s="574"/>
      <c r="AS160" s="574"/>
      <c r="AT160" s="574"/>
      <c r="AU160" s="574"/>
      <c r="AV160" s="574"/>
      <c r="AW160" s="574"/>
      <c r="AX160" s="574"/>
      <c r="AY160" s="574"/>
      <c r="AZ160" s="574"/>
      <c r="BA160" s="574"/>
      <c r="BB160" s="574"/>
      <c r="BC160" s="574"/>
      <c r="BD160" s="574"/>
      <c r="BE160" s="574"/>
      <c r="BF160" s="619"/>
      <c r="BG160" s="620" t="s">
        <v>143</v>
      </c>
      <c r="BH160" s="620"/>
      <c r="BI160" s="620"/>
      <c r="BJ160" s="621"/>
    </row>
    <row r="161" s="15" customFormat="1" ht="23.25" spans="1:62">
      <c r="A161" s="579" t="s">
        <v>399</v>
      </c>
      <c r="B161" s="579"/>
      <c r="C161" s="579"/>
      <c r="D161" s="579"/>
      <c r="E161" s="573" t="s">
        <v>400</v>
      </c>
      <c r="F161" s="574"/>
      <c r="G161" s="574"/>
      <c r="H161" s="574"/>
      <c r="I161" s="574"/>
      <c r="J161" s="574"/>
      <c r="K161" s="574"/>
      <c r="L161" s="574"/>
      <c r="M161" s="574"/>
      <c r="N161" s="574"/>
      <c r="O161" s="574"/>
      <c r="P161" s="574"/>
      <c r="Q161" s="574"/>
      <c r="R161" s="574"/>
      <c r="S161" s="574"/>
      <c r="T161" s="574"/>
      <c r="U161" s="574"/>
      <c r="V161" s="574"/>
      <c r="W161" s="574"/>
      <c r="X161" s="574"/>
      <c r="Y161" s="574"/>
      <c r="Z161" s="574"/>
      <c r="AA161" s="574"/>
      <c r="AB161" s="574"/>
      <c r="AC161" s="574"/>
      <c r="AD161" s="574"/>
      <c r="AE161" s="574"/>
      <c r="AF161" s="574"/>
      <c r="AG161" s="574"/>
      <c r="AH161" s="574"/>
      <c r="AI161" s="574"/>
      <c r="AJ161" s="574"/>
      <c r="AK161" s="574"/>
      <c r="AL161" s="574"/>
      <c r="AM161" s="574"/>
      <c r="AN161" s="574"/>
      <c r="AO161" s="574"/>
      <c r="AP161" s="574"/>
      <c r="AQ161" s="574"/>
      <c r="AR161" s="574"/>
      <c r="AS161" s="574"/>
      <c r="AT161" s="574"/>
      <c r="AU161" s="574"/>
      <c r="AV161" s="574"/>
      <c r="AW161" s="574"/>
      <c r="AX161" s="574"/>
      <c r="AY161" s="574"/>
      <c r="AZ161" s="574"/>
      <c r="BA161" s="574"/>
      <c r="BB161" s="574"/>
      <c r="BC161" s="574"/>
      <c r="BD161" s="574"/>
      <c r="BE161" s="574"/>
      <c r="BF161" s="619"/>
      <c r="BG161" s="620" t="s">
        <v>143</v>
      </c>
      <c r="BH161" s="620"/>
      <c r="BI161" s="620"/>
      <c r="BJ161" s="621"/>
    </row>
    <row r="162" s="15" customFormat="1" ht="45" customHeight="1" spans="1:62">
      <c r="A162" s="579" t="s">
        <v>148</v>
      </c>
      <c r="B162" s="579"/>
      <c r="C162" s="579"/>
      <c r="D162" s="579"/>
      <c r="E162" s="573" t="s">
        <v>401</v>
      </c>
      <c r="F162" s="574"/>
      <c r="G162" s="574"/>
      <c r="H162" s="574"/>
      <c r="I162" s="574"/>
      <c r="J162" s="574"/>
      <c r="K162" s="574"/>
      <c r="L162" s="574"/>
      <c r="M162" s="574"/>
      <c r="N162" s="574"/>
      <c r="O162" s="574"/>
      <c r="P162" s="574"/>
      <c r="Q162" s="574"/>
      <c r="R162" s="574"/>
      <c r="S162" s="574"/>
      <c r="T162" s="574"/>
      <c r="U162" s="574"/>
      <c r="V162" s="574"/>
      <c r="W162" s="574"/>
      <c r="X162" s="574"/>
      <c r="Y162" s="574"/>
      <c r="Z162" s="574"/>
      <c r="AA162" s="574"/>
      <c r="AB162" s="574"/>
      <c r="AC162" s="574"/>
      <c r="AD162" s="574"/>
      <c r="AE162" s="574"/>
      <c r="AF162" s="574"/>
      <c r="AG162" s="574"/>
      <c r="AH162" s="574"/>
      <c r="AI162" s="574"/>
      <c r="AJ162" s="574"/>
      <c r="AK162" s="574"/>
      <c r="AL162" s="574"/>
      <c r="AM162" s="574"/>
      <c r="AN162" s="574"/>
      <c r="AO162" s="574"/>
      <c r="AP162" s="574"/>
      <c r="AQ162" s="574"/>
      <c r="AR162" s="574"/>
      <c r="AS162" s="574"/>
      <c r="AT162" s="574"/>
      <c r="AU162" s="574"/>
      <c r="AV162" s="574"/>
      <c r="AW162" s="574"/>
      <c r="AX162" s="574"/>
      <c r="AY162" s="574"/>
      <c r="AZ162" s="574"/>
      <c r="BA162" s="574"/>
      <c r="BB162" s="574"/>
      <c r="BC162" s="574"/>
      <c r="BD162" s="574"/>
      <c r="BE162" s="574"/>
      <c r="BF162" s="619"/>
      <c r="BG162" s="620" t="s">
        <v>146</v>
      </c>
      <c r="BH162" s="620"/>
      <c r="BI162" s="620"/>
      <c r="BJ162" s="621"/>
    </row>
    <row r="163" s="15" customFormat="1" ht="23.25" spans="1:62">
      <c r="A163" s="579" t="s">
        <v>151</v>
      </c>
      <c r="B163" s="579"/>
      <c r="C163" s="579"/>
      <c r="D163" s="579"/>
      <c r="E163" s="573" t="s">
        <v>402</v>
      </c>
      <c r="F163" s="574"/>
      <c r="G163" s="574"/>
      <c r="H163" s="574"/>
      <c r="I163" s="574"/>
      <c r="J163" s="574"/>
      <c r="K163" s="574"/>
      <c r="L163" s="574"/>
      <c r="M163" s="574"/>
      <c r="N163" s="574"/>
      <c r="O163" s="574"/>
      <c r="P163" s="574"/>
      <c r="Q163" s="574"/>
      <c r="R163" s="574"/>
      <c r="S163" s="574"/>
      <c r="T163" s="574"/>
      <c r="U163" s="574"/>
      <c r="V163" s="574"/>
      <c r="W163" s="574"/>
      <c r="X163" s="574"/>
      <c r="Y163" s="574"/>
      <c r="Z163" s="574"/>
      <c r="AA163" s="574"/>
      <c r="AB163" s="574"/>
      <c r="AC163" s="574"/>
      <c r="AD163" s="574"/>
      <c r="AE163" s="574"/>
      <c r="AF163" s="574"/>
      <c r="AG163" s="574"/>
      <c r="AH163" s="574"/>
      <c r="AI163" s="574"/>
      <c r="AJ163" s="574"/>
      <c r="AK163" s="574"/>
      <c r="AL163" s="574"/>
      <c r="AM163" s="574"/>
      <c r="AN163" s="574"/>
      <c r="AO163" s="574"/>
      <c r="AP163" s="574"/>
      <c r="AQ163" s="574"/>
      <c r="AR163" s="574"/>
      <c r="AS163" s="574"/>
      <c r="AT163" s="574"/>
      <c r="AU163" s="574"/>
      <c r="AV163" s="574"/>
      <c r="AW163" s="574"/>
      <c r="AX163" s="574"/>
      <c r="AY163" s="574"/>
      <c r="AZ163" s="574"/>
      <c r="BA163" s="574"/>
      <c r="BB163" s="574"/>
      <c r="BC163" s="574"/>
      <c r="BD163" s="574"/>
      <c r="BE163" s="574"/>
      <c r="BF163" s="619"/>
      <c r="BG163" s="620" t="s">
        <v>403</v>
      </c>
      <c r="BH163" s="620"/>
      <c r="BI163" s="620"/>
      <c r="BJ163" s="621"/>
    </row>
    <row r="164" s="15" customFormat="1" ht="23.25" spans="1:62">
      <c r="A164" s="579" t="s">
        <v>159</v>
      </c>
      <c r="B164" s="579"/>
      <c r="C164" s="579"/>
      <c r="D164" s="579"/>
      <c r="E164" s="573" t="s">
        <v>404</v>
      </c>
      <c r="F164" s="574"/>
      <c r="G164" s="574"/>
      <c r="H164" s="574"/>
      <c r="I164" s="574"/>
      <c r="J164" s="574"/>
      <c r="K164" s="574"/>
      <c r="L164" s="574"/>
      <c r="M164" s="574"/>
      <c r="N164" s="574"/>
      <c r="O164" s="574"/>
      <c r="P164" s="574"/>
      <c r="Q164" s="574"/>
      <c r="R164" s="574"/>
      <c r="S164" s="574"/>
      <c r="T164" s="574"/>
      <c r="U164" s="574"/>
      <c r="V164" s="574"/>
      <c r="W164" s="574"/>
      <c r="X164" s="574"/>
      <c r="Y164" s="574"/>
      <c r="Z164" s="574"/>
      <c r="AA164" s="574"/>
      <c r="AB164" s="574"/>
      <c r="AC164" s="574"/>
      <c r="AD164" s="574"/>
      <c r="AE164" s="574"/>
      <c r="AF164" s="574"/>
      <c r="AG164" s="574"/>
      <c r="AH164" s="574"/>
      <c r="AI164" s="574"/>
      <c r="AJ164" s="574"/>
      <c r="AK164" s="574"/>
      <c r="AL164" s="574"/>
      <c r="AM164" s="574"/>
      <c r="AN164" s="574"/>
      <c r="AO164" s="574"/>
      <c r="AP164" s="574"/>
      <c r="AQ164" s="574"/>
      <c r="AR164" s="574"/>
      <c r="AS164" s="574"/>
      <c r="AT164" s="574"/>
      <c r="AU164" s="574"/>
      <c r="AV164" s="574"/>
      <c r="AW164" s="574"/>
      <c r="AX164" s="574"/>
      <c r="AY164" s="574"/>
      <c r="AZ164" s="574"/>
      <c r="BA164" s="574"/>
      <c r="BB164" s="574"/>
      <c r="BC164" s="574"/>
      <c r="BD164" s="574"/>
      <c r="BE164" s="574"/>
      <c r="BF164" s="619"/>
      <c r="BG164" s="620" t="s">
        <v>157</v>
      </c>
      <c r="BH164" s="620"/>
      <c r="BI164" s="620"/>
      <c r="BJ164" s="621"/>
    </row>
    <row r="165" s="15" customFormat="1" ht="45" customHeight="1" spans="1:62">
      <c r="A165" s="579" t="s">
        <v>163</v>
      </c>
      <c r="B165" s="579"/>
      <c r="C165" s="579"/>
      <c r="D165" s="579"/>
      <c r="E165" s="573" t="s">
        <v>405</v>
      </c>
      <c r="F165" s="574"/>
      <c r="G165" s="574"/>
      <c r="H165" s="574"/>
      <c r="I165" s="574"/>
      <c r="J165" s="574"/>
      <c r="K165" s="574"/>
      <c r="L165" s="574"/>
      <c r="M165" s="574"/>
      <c r="N165" s="574"/>
      <c r="O165" s="574"/>
      <c r="P165" s="574"/>
      <c r="Q165" s="574"/>
      <c r="R165" s="574"/>
      <c r="S165" s="574"/>
      <c r="T165" s="574"/>
      <c r="U165" s="574"/>
      <c r="V165" s="574"/>
      <c r="W165" s="574"/>
      <c r="X165" s="574"/>
      <c r="Y165" s="574"/>
      <c r="Z165" s="574"/>
      <c r="AA165" s="574"/>
      <c r="AB165" s="574"/>
      <c r="AC165" s="574"/>
      <c r="AD165" s="574"/>
      <c r="AE165" s="574"/>
      <c r="AF165" s="574"/>
      <c r="AG165" s="574"/>
      <c r="AH165" s="574"/>
      <c r="AI165" s="574"/>
      <c r="AJ165" s="574"/>
      <c r="AK165" s="574"/>
      <c r="AL165" s="574"/>
      <c r="AM165" s="574"/>
      <c r="AN165" s="574"/>
      <c r="AO165" s="574"/>
      <c r="AP165" s="574"/>
      <c r="AQ165" s="574"/>
      <c r="AR165" s="574"/>
      <c r="AS165" s="574"/>
      <c r="AT165" s="574"/>
      <c r="AU165" s="574"/>
      <c r="AV165" s="574"/>
      <c r="AW165" s="574"/>
      <c r="AX165" s="574"/>
      <c r="AY165" s="574"/>
      <c r="AZ165" s="574"/>
      <c r="BA165" s="574"/>
      <c r="BB165" s="574"/>
      <c r="BC165" s="574"/>
      <c r="BD165" s="574"/>
      <c r="BE165" s="574"/>
      <c r="BF165" s="619"/>
      <c r="BG165" s="620" t="s">
        <v>161</v>
      </c>
      <c r="BH165" s="620"/>
      <c r="BI165" s="620"/>
      <c r="BJ165" s="621"/>
    </row>
    <row r="166" s="15" customFormat="1" ht="23.25" spans="1:62">
      <c r="A166" s="579" t="s">
        <v>170</v>
      </c>
      <c r="B166" s="579"/>
      <c r="C166" s="579"/>
      <c r="D166" s="579"/>
      <c r="E166" s="573" t="s">
        <v>406</v>
      </c>
      <c r="F166" s="574"/>
      <c r="G166" s="574"/>
      <c r="H166" s="574"/>
      <c r="I166" s="574"/>
      <c r="J166" s="574"/>
      <c r="K166" s="574"/>
      <c r="L166" s="574"/>
      <c r="M166" s="574"/>
      <c r="N166" s="574"/>
      <c r="O166" s="574"/>
      <c r="P166" s="574"/>
      <c r="Q166" s="574"/>
      <c r="R166" s="574"/>
      <c r="S166" s="574"/>
      <c r="T166" s="574"/>
      <c r="U166" s="574"/>
      <c r="V166" s="574"/>
      <c r="W166" s="574"/>
      <c r="X166" s="574"/>
      <c r="Y166" s="574"/>
      <c r="Z166" s="574"/>
      <c r="AA166" s="574"/>
      <c r="AB166" s="574"/>
      <c r="AC166" s="574"/>
      <c r="AD166" s="574"/>
      <c r="AE166" s="574"/>
      <c r="AF166" s="574"/>
      <c r="AG166" s="574"/>
      <c r="AH166" s="574"/>
      <c r="AI166" s="574"/>
      <c r="AJ166" s="574"/>
      <c r="AK166" s="574"/>
      <c r="AL166" s="574"/>
      <c r="AM166" s="574"/>
      <c r="AN166" s="574"/>
      <c r="AO166" s="574"/>
      <c r="AP166" s="574"/>
      <c r="AQ166" s="574"/>
      <c r="AR166" s="574"/>
      <c r="AS166" s="574"/>
      <c r="AT166" s="574"/>
      <c r="AU166" s="574"/>
      <c r="AV166" s="574"/>
      <c r="AW166" s="574"/>
      <c r="AX166" s="574"/>
      <c r="AY166" s="574"/>
      <c r="AZ166" s="574"/>
      <c r="BA166" s="574"/>
      <c r="BB166" s="574"/>
      <c r="BC166" s="574"/>
      <c r="BD166" s="574"/>
      <c r="BE166" s="574"/>
      <c r="BF166" s="619"/>
      <c r="BG166" s="620" t="s">
        <v>407</v>
      </c>
      <c r="BH166" s="620"/>
      <c r="BI166" s="620"/>
      <c r="BJ166" s="621"/>
    </row>
    <row r="167" s="15" customFormat="1" ht="23.25" spans="1:62">
      <c r="A167" s="579" t="s">
        <v>176</v>
      </c>
      <c r="B167" s="579"/>
      <c r="C167" s="579"/>
      <c r="D167" s="579"/>
      <c r="E167" s="573" t="s">
        <v>408</v>
      </c>
      <c r="F167" s="574"/>
      <c r="G167" s="574"/>
      <c r="H167" s="574"/>
      <c r="I167" s="574"/>
      <c r="J167" s="574"/>
      <c r="K167" s="574"/>
      <c r="L167" s="574"/>
      <c r="M167" s="574"/>
      <c r="N167" s="574"/>
      <c r="O167" s="574"/>
      <c r="P167" s="574"/>
      <c r="Q167" s="574"/>
      <c r="R167" s="574"/>
      <c r="S167" s="574"/>
      <c r="T167" s="574"/>
      <c r="U167" s="574"/>
      <c r="V167" s="574"/>
      <c r="W167" s="574"/>
      <c r="X167" s="574"/>
      <c r="Y167" s="574"/>
      <c r="Z167" s="574"/>
      <c r="AA167" s="574"/>
      <c r="AB167" s="574"/>
      <c r="AC167" s="574"/>
      <c r="AD167" s="574"/>
      <c r="AE167" s="574"/>
      <c r="AF167" s="574"/>
      <c r="AG167" s="574"/>
      <c r="AH167" s="574"/>
      <c r="AI167" s="574"/>
      <c r="AJ167" s="574"/>
      <c r="AK167" s="574"/>
      <c r="AL167" s="574"/>
      <c r="AM167" s="574"/>
      <c r="AN167" s="574"/>
      <c r="AO167" s="574"/>
      <c r="AP167" s="574"/>
      <c r="AQ167" s="574"/>
      <c r="AR167" s="574"/>
      <c r="AS167" s="574"/>
      <c r="AT167" s="574"/>
      <c r="AU167" s="574"/>
      <c r="AV167" s="574"/>
      <c r="AW167" s="574"/>
      <c r="AX167" s="574"/>
      <c r="AY167" s="574"/>
      <c r="AZ167" s="574"/>
      <c r="BA167" s="574"/>
      <c r="BB167" s="574"/>
      <c r="BC167" s="574"/>
      <c r="BD167" s="574"/>
      <c r="BE167" s="574"/>
      <c r="BF167" s="619"/>
      <c r="BG167" s="620" t="s">
        <v>174</v>
      </c>
      <c r="BH167" s="620"/>
      <c r="BI167" s="620"/>
      <c r="BJ167" s="621"/>
    </row>
    <row r="168" s="15" customFormat="1" ht="45" customHeight="1" spans="1:62">
      <c r="A168" s="579" t="s">
        <v>409</v>
      </c>
      <c r="B168" s="579"/>
      <c r="C168" s="579"/>
      <c r="D168" s="579"/>
      <c r="E168" s="573" t="s">
        <v>410</v>
      </c>
      <c r="F168" s="574"/>
      <c r="G168" s="574"/>
      <c r="H168" s="574"/>
      <c r="I168" s="574"/>
      <c r="J168" s="574"/>
      <c r="K168" s="574"/>
      <c r="L168" s="574"/>
      <c r="M168" s="574"/>
      <c r="N168" s="574"/>
      <c r="O168" s="574"/>
      <c r="P168" s="574"/>
      <c r="Q168" s="574"/>
      <c r="R168" s="574"/>
      <c r="S168" s="574"/>
      <c r="T168" s="574"/>
      <c r="U168" s="574"/>
      <c r="V168" s="574"/>
      <c r="W168" s="574"/>
      <c r="X168" s="574"/>
      <c r="Y168" s="574"/>
      <c r="Z168" s="574"/>
      <c r="AA168" s="574"/>
      <c r="AB168" s="574"/>
      <c r="AC168" s="574"/>
      <c r="AD168" s="574"/>
      <c r="AE168" s="574"/>
      <c r="AF168" s="574"/>
      <c r="AG168" s="574"/>
      <c r="AH168" s="574"/>
      <c r="AI168" s="574"/>
      <c r="AJ168" s="574"/>
      <c r="AK168" s="574"/>
      <c r="AL168" s="574"/>
      <c r="AM168" s="574"/>
      <c r="AN168" s="574"/>
      <c r="AO168" s="574"/>
      <c r="AP168" s="574"/>
      <c r="AQ168" s="574"/>
      <c r="AR168" s="574"/>
      <c r="AS168" s="574"/>
      <c r="AT168" s="574"/>
      <c r="AU168" s="574"/>
      <c r="AV168" s="574"/>
      <c r="AW168" s="574"/>
      <c r="AX168" s="574"/>
      <c r="AY168" s="574"/>
      <c r="AZ168" s="574"/>
      <c r="BA168" s="574"/>
      <c r="BB168" s="574"/>
      <c r="BC168" s="574"/>
      <c r="BD168" s="574"/>
      <c r="BE168" s="574"/>
      <c r="BF168" s="619"/>
      <c r="BG168" s="620" t="s">
        <v>411</v>
      </c>
      <c r="BH168" s="620"/>
      <c r="BI168" s="620"/>
      <c r="BJ168" s="621"/>
    </row>
    <row r="169" s="15" customFormat="1" ht="27" customHeight="1" spans="1:62">
      <c r="A169" s="579" t="s">
        <v>412</v>
      </c>
      <c r="B169" s="579"/>
      <c r="C169" s="579"/>
      <c r="D169" s="579"/>
      <c r="E169" s="573" t="s">
        <v>413</v>
      </c>
      <c r="F169" s="574"/>
      <c r="G169" s="574"/>
      <c r="H169" s="574"/>
      <c r="I169" s="574"/>
      <c r="J169" s="574"/>
      <c r="K169" s="574"/>
      <c r="L169" s="574"/>
      <c r="M169" s="574"/>
      <c r="N169" s="574"/>
      <c r="O169" s="574"/>
      <c r="P169" s="574"/>
      <c r="Q169" s="574"/>
      <c r="R169" s="574"/>
      <c r="S169" s="574"/>
      <c r="T169" s="574"/>
      <c r="U169" s="574"/>
      <c r="V169" s="574"/>
      <c r="W169" s="574"/>
      <c r="X169" s="574"/>
      <c r="Y169" s="574"/>
      <c r="Z169" s="574"/>
      <c r="AA169" s="574"/>
      <c r="AB169" s="574"/>
      <c r="AC169" s="574"/>
      <c r="AD169" s="574"/>
      <c r="AE169" s="574"/>
      <c r="AF169" s="574"/>
      <c r="AG169" s="574"/>
      <c r="AH169" s="574"/>
      <c r="AI169" s="574"/>
      <c r="AJ169" s="574"/>
      <c r="AK169" s="574"/>
      <c r="AL169" s="574"/>
      <c r="AM169" s="574"/>
      <c r="AN169" s="574"/>
      <c r="AO169" s="574"/>
      <c r="AP169" s="574"/>
      <c r="AQ169" s="574"/>
      <c r="AR169" s="574"/>
      <c r="AS169" s="574"/>
      <c r="AT169" s="574"/>
      <c r="AU169" s="574"/>
      <c r="AV169" s="574"/>
      <c r="AW169" s="574"/>
      <c r="AX169" s="574"/>
      <c r="AY169" s="574"/>
      <c r="AZ169" s="574"/>
      <c r="BA169" s="574"/>
      <c r="BB169" s="574"/>
      <c r="BC169" s="574"/>
      <c r="BD169" s="574"/>
      <c r="BE169" s="574"/>
      <c r="BF169" s="619"/>
      <c r="BG169" s="620" t="s">
        <v>411</v>
      </c>
      <c r="BH169" s="620"/>
      <c r="BI169" s="620"/>
      <c r="BJ169" s="621"/>
    </row>
    <row r="170" s="15" customFormat="1" ht="23.25" spans="1:62">
      <c r="A170" s="579" t="s">
        <v>201</v>
      </c>
      <c r="B170" s="579"/>
      <c r="C170" s="579"/>
      <c r="D170" s="579"/>
      <c r="E170" s="573" t="s">
        <v>414</v>
      </c>
      <c r="F170" s="574"/>
      <c r="G170" s="574"/>
      <c r="H170" s="574"/>
      <c r="I170" s="574"/>
      <c r="J170" s="574"/>
      <c r="K170" s="574"/>
      <c r="L170" s="574"/>
      <c r="M170" s="574"/>
      <c r="N170" s="574"/>
      <c r="O170" s="574"/>
      <c r="P170" s="574"/>
      <c r="Q170" s="574"/>
      <c r="R170" s="574"/>
      <c r="S170" s="574"/>
      <c r="T170" s="574"/>
      <c r="U170" s="574"/>
      <c r="V170" s="574"/>
      <c r="W170" s="574"/>
      <c r="X170" s="574"/>
      <c r="Y170" s="574"/>
      <c r="Z170" s="574"/>
      <c r="AA170" s="574"/>
      <c r="AB170" s="574"/>
      <c r="AC170" s="574"/>
      <c r="AD170" s="574"/>
      <c r="AE170" s="574"/>
      <c r="AF170" s="574"/>
      <c r="AG170" s="574"/>
      <c r="AH170" s="574"/>
      <c r="AI170" s="574"/>
      <c r="AJ170" s="574"/>
      <c r="AK170" s="574"/>
      <c r="AL170" s="574"/>
      <c r="AM170" s="574"/>
      <c r="AN170" s="574"/>
      <c r="AO170" s="574"/>
      <c r="AP170" s="574"/>
      <c r="AQ170" s="574"/>
      <c r="AR170" s="574"/>
      <c r="AS170" s="574"/>
      <c r="AT170" s="574"/>
      <c r="AU170" s="574"/>
      <c r="AV170" s="574"/>
      <c r="AW170" s="574"/>
      <c r="AX170" s="574"/>
      <c r="AY170" s="574"/>
      <c r="AZ170" s="574"/>
      <c r="BA170" s="574"/>
      <c r="BB170" s="574"/>
      <c r="BC170" s="574"/>
      <c r="BD170" s="574"/>
      <c r="BE170" s="574"/>
      <c r="BF170" s="619"/>
      <c r="BG170" s="620" t="s">
        <v>199</v>
      </c>
      <c r="BH170" s="620"/>
      <c r="BI170" s="620"/>
      <c r="BJ170" s="621"/>
    </row>
    <row r="171" s="15" customFormat="1" ht="23.25" spans="1:62">
      <c r="A171" s="579" t="s">
        <v>204</v>
      </c>
      <c r="B171" s="579"/>
      <c r="C171" s="579"/>
      <c r="D171" s="579"/>
      <c r="E171" s="573" t="s">
        <v>415</v>
      </c>
      <c r="F171" s="574"/>
      <c r="G171" s="574"/>
      <c r="H171" s="574"/>
      <c r="I171" s="574"/>
      <c r="J171" s="574"/>
      <c r="K171" s="574"/>
      <c r="L171" s="574"/>
      <c r="M171" s="574"/>
      <c r="N171" s="574"/>
      <c r="O171" s="574"/>
      <c r="P171" s="574"/>
      <c r="Q171" s="574"/>
      <c r="R171" s="574"/>
      <c r="S171" s="574"/>
      <c r="T171" s="574"/>
      <c r="U171" s="574"/>
      <c r="V171" s="574"/>
      <c r="W171" s="574"/>
      <c r="X171" s="574"/>
      <c r="Y171" s="574"/>
      <c r="Z171" s="574"/>
      <c r="AA171" s="574"/>
      <c r="AB171" s="574"/>
      <c r="AC171" s="574"/>
      <c r="AD171" s="574"/>
      <c r="AE171" s="574"/>
      <c r="AF171" s="574"/>
      <c r="AG171" s="574"/>
      <c r="AH171" s="574"/>
      <c r="AI171" s="574"/>
      <c r="AJ171" s="574"/>
      <c r="AK171" s="574"/>
      <c r="AL171" s="574"/>
      <c r="AM171" s="574"/>
      <c r="AN171" s="574"/>
      <c r="AO171" s="574"/>
      <c r="AP171" s="574"/>
      <c r="AQ171" s="574"/>
      <c r="AR171" s="574"/>
      <c r="AS171" s="574"/>
      <c r="AT171" s="574"/>
      <c r="AU171" s="574"/>
      <c r="AV171" s="574"/>
      <c r="AW171" s="574"/>
      <c r="AX171" s="574"/>
      <c r="AY171" s="574"/>
      <c r="AZ171" s="574"/>
      <c r="BA171" s="574"/>
      <c r="BB171" s="574"/>
      <c r="BC171" s="574"/>
      <c r="BD171" s="574"/>
      <c r="BE171" s="574"/>
      <c r="BF171" s="619"/>
      <c r="BG171" s="620" t="s">
        <v>202</v>
      </c>
      <c r="BH171" s="620"/>
      <c r="BI171" s="620"/>
      <c r="BJ171" s="621"/>
    </row>
    <row r="172" s="17" customFormat="1" ht="23.25" spans="1:62">
      <c r="A172" s="579" t="s">
        <v>209</v>
      </c>
      <c r="B172" s="579"/>
      <c r="C172" s="579"/>
      <c r="D172" s="579"/>
      <c r="E172" s="573" t="s">
        <v>416</v>
      </c>
      <c r="F172" s="574"/>
      <c r="G172" s="574"/>
      <c r="H172" s="574"/>
      <c r="I172" s="574"/>
      <c r="J172" s="574"/>
      <c r="K172" s="574"/>
      <c r="L172" s="574"/>
      <c r="M172" s="574"/>
      <c r="N172" s="574"/>
      <c r="O172" s="574"/>
      <c r="P172" s="574"/>
      <c r="Q172" s="574"/>
      <c r="R172" s="574"/>
      <c r="S172" s="574"/>
      <c r="T172" s="574"/>
      <c r="U172" s="574"/>
      <c r="V172" s="574"/>
      <c r="W172" s="574"/>
      <c r="X172" s="574"/>
      <c r="Y172" s="574"/>
      <c r="Z172" s="574"/>
      <c r="AA172" s="574"/>
      <c r="AB172" s="574"/>
      <c r="AC172" s="574"/>
      <c r="AD172" s="574"/>
      <c r="AE172" s="574"/>
      <c r="AF172" s="574"/>
      <c r="AG172" s="574"/>
      <c r="AH172" s="574"/>
      <c r="AI172" s="574"/>
      <c r="AJ172" s="574"/>
      <c r="AK172" s="574"/>
      <c r="AL172" s="574"/>
      <c r="AM172" s="574"/>
      <c r="AN172" s="574"/>
      <c r="AO172" s="574"/>
      <c r="AP172" s="574"/>
      <c r="AQ172" s="574"/>
      <c r="AR172" s="574"/>
      <c r="AS172" s="574"/>
      <c r="AT172" s="574"/>
      <c r="AU172" s="574"/>
      <c r="AV172" s="574"/>
      <c r="AW172" s="574"/>
      <c r="AX172" s="574"/>
      <c r="AY172" s="574"/>
      <c r="AZ172" s="574"/>
      <c r="BA172" s="574"/>
      <c r="BB172" s="574"/>
      <c r="BC172" s="574"/>
      <c r="BD172" s="574"/>
      <c r="BE172" s="574"/>
      <c r="BF172" s="619"/>
      <c r="BG172" s="620" t="s">
        <v>207</v>
      </c>
      <c r="BH172" s="620"/>
      <c r="BI172" s="620"/>
      <c r="BJ172" s="621"/>
    </row>
    <row r="173" s="17" customFormat="1" ht="23.25" customHeight="1" spans="1:62">
      <c r="A173" s="579" t="s">
        <v>212</v>
      </c>
      <c r="B173" s="579"/>
      <c r="C173" s="579"/>
      <c r="D173" s="579"/>
      <c r="E173" s="573" t="s">
        <v>417</v>
      </c>
      <c r="F173" s="574"/>
      <c r="G173" s="574"/>
      <c r="H173" s="574"/>
      <c r="I173" s="574"/>
      <c r="J173" s="574"/>
      <c r="K173" s="574"/>
      <c r="L173" s="574"/>
      <c r="M173" s="574"/>
      <c r="N173" s="574"/>
      <c r="O173" s="574"/>
      <c r="P173" s="574"/>
      <c r="Q173" s="574"/>
      <c r="R173" s="574"/>
      <c r="S173" s="574"/>
      <c r="T173" s="574"/>
      <c r="U173" s="574"/>
      <c r="V173" s="574"/>
      <c r="W173" s="574"/>
      <c r="X173" s="574"/>
      <c r="Y173" s="574"/>
      <c r="Z173" s="574"/>
      <c r="AA173" s="574"/>
      <c r="AB173" s="574"/>
      <c r="AC173" s="574"/>
      <c r="AD173" s="574"/>
      <c r="AE173" s="574"/>
      <c r="AF173" s="574"/>
      <c r="AG173" s="574"/>
      <c r="AH173" s="574"/>
      <c r="AI173" s="574"/>
      <c r="AJ173" s="574"/>
      <c r="AK173" s="574"/>
      <c r="AL173" s="574"/>
      <c r="AM173" s="574"/>
      <c r="AN173" s="574"/>
      <c r="AO173" s="574"/>
      <c r="AP173" s="574"/>
      <c r="AQ173" s="574"/>
      <c r="AR173" s="574"/>
      <c r="AS173" s="574"/>
      <c r="AT173" s="574"/>
      <c r="AU173" s="574"/>
      <c r="AV173" s="574"/>
      <c r="AW173" s="574"/>
      <c r="AX173" s="574"/>
      <c r="AY173" s="574"/>
      <c r="AZ173" s="574"/>
      <c r="BA173" s="574"/>
      <c r="BB173" s="574"/>
      <c r="BC173" s="574"/>
      <c r="BD173" s="574"/>
      <c r="BE173" s="574"/>
      <c r="BF173" s="619"/>
      <c r="BG173" s="620" t="s">
        <v>210</v>
      </c>
      <c r="BH173" s="620"/>
      <c r="BI173" s="620"/>
      <c r="BJ173" s="621"/>
    </row>
    <row r="174" s="17" customFormat="1" ht="23.25" customHeight="1" spans="1:62">
      <c r="A174" s="579" t="s">
        <v>217</v>
      </c>
      <c r="B174" s="579"/>
      <c r="C174" s="579"/>
      <c r="D174" s="579"/>
      <c r="E174" s="573" t="s">
        <v>418</v>
      </c>
      <c r="F174" s="574"/>
      <c r="G174" s="574"/>
      <c r="H174" s="574"/>
      <c r="I174" s="574"/>
      <c r="J174" s="574"/>
      <c r="K174" s="574"/>
      <c r="L174" s="574"/>
      <c r="M174" s="574"/>
      <c r="N174" s="574"/>
      <c r="O174" s="574"/>
      <c r="P174" s="574"/>
      <c r="Q174" s="574"/>
      <c r="R174" s="574"/>
      <c r="S174" s="574"/>
      <c r="T174" s="574"/>
      <c r="U174" s="574"/>
      <c r="V174" s="574"/>
      <c r="W174" s="574"/>
      <c r="X174" s="574"/>
      <c r="Y174" s="574"/>
      <c r="Z174" s="574"/>
      <c r="AA174" s="574"/>
      <c r="AB174" s="574"/>
      <c r="AC174" s="574"/>
      <c r="AD174" s="574"/>
      <c r="AE174" s="574"/>
      <c r="AF174" s="574"/>
      <c r="AG174" s="574"/>
      <c r="AH174" s="574"/>
      <c r="AI174" s="574"/>
      <c r="AJ174" s="574"/>
      <c r="AK174" s="574"/>
      <c r="AL174" s="574"/>
      <c r="AM174" s="574"/>
      <c r="AN174" s="574"/>
      <c r="AO174" s="574"/>
      <c r="AP174" s="574"/>
      <c r="AQ174" s="574"/>
      <c r="AR174" s="574"/>
      <c r="AS174" s="574"/>
      <c r="AT174" s="574"/>
      <c r="AU174" s="574"/>
      <c r="AV174" s="574"/>
      <c r="AW174" s="574"/>
      <c r="AX174" s="574"/>
      <c r="AY174" s="574"/>
      <c r="AZ174" s="574"/>
      <c r="BA174" s="574"/>
      <c r="BB174" s="574"/>
      <c r="BC174" s="574"/>
      <c r="BD174" s="574"/>
      <c r="BE174" s="574"/>
      <c r="BF174" s="619"/>
      <c r="BG174" s="620" t="s">
        <v>215</v>
      </c>
      <c r="BH174" s="620"/>
      <c r="BI174" s="620"/>
      <c r="BJ174" s="621"/>
    </row>
    <row r="175" s="15" customFormat="1" ht="23.25" customHeight="1" spans="1:62">
      <c r="A175" s="579" t="s">
        <v>220</v>
      </c>
      <c r="B175" s="579"/>
      <c r="C175" s="579"/>
      <c r="D175" s="579"/>
      <c r="E175" s="573" t="s">
        <v>419</v>
      </c>
      <c r="F175" s="574"/>
      <c r="G175" s="574"/>
      <c r="H175" s="574"/>
      <c r="I175" s="574"/>
      <c r="J175" s="574"/>
      <c r="K175" s="574"/>
      <c r="L175" s="574"/>
      <c r="M175" s="574"/>
      <c r="N175" s="574"/>
      <c r="O175" s="574"/>
      <c r="P175" s="574"/>
      <c r="Q175" s="574"/>
      <c r="R175" s="574"/>
      <c r="S175" s="574"/>
      <c r="T175" s="574"/>
      <c r="U175" s="574"/>
      <c r="V175" s="574"/>
      <c r="W175" s="574"/>
      <c r="X175" s="574"/>
      <c r="Y175" s="574"/>
      <c r="Z175" s="574"/>
      <c r="AA175" s="574"/>
      <c r="AB175" s="574"/>
      <c r="AC175" s="574"/>
      <c r="AD175" s="574"/>
      <c r="AE175" s="574"/>
      <c r="AF175" s="574"/>
      <c r="AG175" s="574"/>
      <c r="AH175" s="574"/>
      <c r="AI175" s="574"/>
      <c r="AJ175" s="574"/>
      <c r="AK175" s="574"/>
      <c r="AL175" s="574"/>
      <c r="AM175" s="574"/>
      <c r="AN175" s="574"/>
      <c r="AO175" s="574"/>
      <c r="AP175" s="574"/>
      <c r="AQ175" s="574"/>
      <c r="AR175" s="574"/>
      <c r="AS175" s="574"/>
      <c r="AT175" s="574"/>
      <c r="AU175" s="574"/>
      <c r="AV175" s="574"/>
      <c r="AW175" s="574"/>
      <c r="AX175" s="574"/>
      <c r="AY175" s="574"/>
      <c r="AZ175" s="574"/>
      <c r="BA175" s="574"/>
      <c r="BB175" s="574"/>
      <c r="BC175" s="574"/>
      <c r="BD175" s="574"/>
      <c r="BE175" s="574"/>
      <c r="BF175" s="619"/>
      <c r="BG175" s="620" t="s">
        <v>420</v>
      </c>
      <c r="BH175" s="620"/>
      <c r="BI175" s="620"/>
      <c r="BJ175" s="621"/>
    </row>
    <row r="176" s="15" customFormat="1" ht="23.25" customHeight="1" spans="1:62">
      <c r="A176" s="579" t="s">
        <v>226</v>
      </c>
      <c r="B176" s="579"/>
      <c r="C176" s="579"/>
      <c r="D176" s="579"/>
      <c r="E176" s="573" t="s">
        <v>421</v>
      </c>
      <c r="F176" s="574"/>
      <c r="G176" s="574"/>
      <c r="H176" s="574"/>
      <c r="I176" s="574"/>
      <c r="J176" s="574"/>
      <c r="K176" s="574"/>
      <c r="L176" s="574"/>
      <c r="M176" s="574"/>
      <c r="N176" s="574"/>
      <c r="O176" s="574"/>
      <c r="P176" s="574"/>
      <c r="Q176" s="574"/>
      <c r="R176" s="574"/>
      <c r="S176" s="574"/>
      <c r="T176" s="574"/>
      <c r="U176" s="574"/>
      <c r="V176" s="574"/>
      <c r="W176" s="574"/>
      <c r="X176" s="574"/>
      <c r="Y176" s="574"/>
      <c r="Z176" s="574"/>
      <c r="AA176" s="574"/>
      <c r="AB176" s="574"/>
      <c r="AC176" s="574"/>
      <c r="AD176" s="574"/>
      <c r="AE176" s="574"/>
      <c r="AF176" s="574"/>
      <c r="AG176" s="574"/>
      <c r="AH176" s="574"/>
      <c r="AI176" s="574"/>
      <c r="AJ176" s="574"/>
      <c r="AK176" s="574"/>
      <c r="AL176" s="574"/>
      <c r="AM176" s="574"/>
      <c r="AN176" s="574"/>
      <c r="AO176" s="574"/>
      <c r="AP176" s="574"/>
      <c r="AQ176" s="574"/>
      <c r="AR176" s="574"/>
      <c r="AS176" s="574"/>
      <c r="AT176" s="574"/>
      <c r="AU176" s="574"/>
      <c r="AV176" s="574"/>
      <c r="AW176" s="574"/>
      <c r="AX176" s="574"/>
      <c r="AY176" s="574"/>
      <c r="AZ176" s="574"/>
      <c r="BA176" s="574"/>
      <c r="BB176" s="574"/>
      <c r="BC176" s="574"/>
      <c r="BD176" s="574"/>
      <c r="BE176" s="574"/>
      <c r="BF176" s="619"/>
      <c r="BG176" s="620" t="s">
        <v>224</v>
      </c>
      <c r="BH176" s="620"/>
      <c r="BI176" s="620"/>
      <c r="BJ176" s="621"/>
    </row>
    <row r="177" s="15" customFormat="1" ht="23.25" customHeight="1" spans="1:62">
      <c r="A177" s="579" t="s">
        <v>229</v>
      </c>
      <c r="B177" s="579"/>
      <c r="C177" s="579"/>
      <c r="D177" s="579"/>
      <c r="E177" s="573" t="s">
        <v>422</v>
      </c>
      <c r="F177" s="574"/>
      <c r="G177" s="574"/>
      <c r="H177" s="574"/>
      <c r="I177" s="574"/>
      <c r="J177" s="574"/>
      <c r="K177" s="574"/>
      <c r="L177" s="574"/>
      <c r="M177" s="574"/>
      <c r="N177" s="574"/>
      <c r="O177" s="574"/>
      <c r="P177" s="574"/>
      <c r="Q177" s="574"/>
      <c r="R177" s="574"/>
      <c r="S177" s="574"/>
      <c r="T177" s="574"/>
      <c r="U177" s="574"/>
      <c r="V177" s="574"/>
      <c r="W177" s="574"/>
      <c r="X177" s="574"/>
      <c r="Y177" s="574"/>
      <c r="Z177" s="574"/>
      <c r="AA177" s="574"/>
      <c r="AB177" s="574"/>
      <c r="AC177" s="574"/>
      <c r="AD177" s="574"/>
      <c r="AE177" s="574"/>
      <c r="AF177" s="574"/>
      <c r="AG177" s="574"/>
      <c r="AH177" s="574"/>
      <c r="AI177" s="574"/>
      <c r="AJ177" s="574"/>
      <c r="AK177" s="574"/>
      <c r="AL177" s="574"/>
      <c r="AM177" s="574"/>
      <c r="AN177" s="574"/>
      <c r="AO177" s="574"/>
      <c r="AP177" s="574"/>
      <c r="AQ177" s="574"/>
      <c r="AR177" s="574"/>
      <c r="AS177" s="574"/>
      <c r="AT177" s="574"/>
      <c r="AU177" s="574"/>
      <c r="AV177" s="574"/>
      <c r="AW177" s="574"/>
      <c r="AX177" s="574"/>
      <c r="AY177" s="574"/>
      <c r="AZ177" s="574"/>
      <c r="BA177" s="574"/>
      <c r="BB177" s="574"/>
      <c r="BC177" s="574"/>
      <c r="BD177" s="574"/>
      <c r="BE177" s="574"/>
      <c r="BF177" s="619"/>
      <c r="BG177" s="620" t="s">
        <v>423</v>
      </c>
      <c r="BH177" s="620"/>
      <c r="BI177" s="620"/>
      <c r="BJ177" s="621"/>
    </row>
    <row r="178" s="15" customFormat="1" ht="23.25" customHeight="1" spans="1:62">
      <c r="A178" s="579" t="s">
        <v>235</v>
      </c>
      <c r="B178" s="579"/>
      <c r="C178" s="579"/>
      <c r="D178" s="579"/>
      <c r="E178" s="573" t="s">
        <v>424</v>
      </c>
      <c r="F178" s="574"/>
      <c r="G178" s="574"/>
      <c r="H178" s="574"/>
      <c r="I178" s="574"/>
      <c r="J178" s="574"/>
      <c r="K178" s="574"/>
      <c r="L178" s="574"/>
      <c r="M178" s="574"/>
      <c r="N178" s="574"/>
      <c r="O178" s="574"/>
      <c r="P178" s="574"/>
      <c r="Q178" s="574"/>
      <c r="R178" s="574"/>
      <c r="S178" s="574"/>
      <c r="T178" s="574"/>
      <c r="U178" s="574"/>
      <c r="V178" s="574"/>
      <c r="W178" s="574"/>
      <c r="X178" s="574"/>
      <c r="Y178" s="574"/>
      <c r="Z178" s="574"/>
      <c r="AA178" s="574"/>
      <c r="AB178" s="574"/>
      <c r="AC178" s="574"/>
      <c r="AD178" s="574"/>
      <c r="AE178" s="574"/>
      <c r="AF178" s="574"/>
      <c r="AG178" s="574"/>
      <c r="AH178" s="574"/>
      <c r="AI178" s="574"/>
      <c r="AJ178" s="574"/>
      <c r="AK178" s="574"/>
      <c r="AL178" s="574"/>
      <c r="AM178" s="574"/>
      <c r="AN178" s="574"/>
      <c r="AO178" s="574"/>
      <c r="AP178" s="574"/>
      <c r="AQ178" s="574"/>
      <c r="AR178" s="574"/>
      <c r="AS178" s="574"/>
      <c r="AT178" s="574"/>
      <c r="AU178" s="574"/>
      <c r="AV178" s="574"/>
      <c r="AW178" s="574"/>
      <c r="AX178" s="574"/>
      <c r="AY178" s="574"/>
      <c r="AZ178" s="574"/>
      <c r="BA178" s="574"/>
      <c r="BB178" s="574"/>
      <c r="BC178" s="574"/>
      <c r="BD178" s="574"/>
      <c r="BE178" s="574"/>
      <c r="BF178" s="619"/>
      <c r="BG178" s="620" t="s">
        <v>233</v>
      </c>
      <c r="BH178" s="620"/>
      <c r="BI178" s="620"/>
      <c r="BJ178" s="621"/>
    </row>
    <row r="179" s="15" customFormat="1" ht="23.25" customHeight="1" spans="1:62">
      <c r="A179" s="579" t="s">
        <v>238</v>
      </c>
      <c r="B179" s="579"/>
      <c r="C179" s="579"/>
      <c r="D179" s="579"/>
      <c r="E179" s="573" t="s">
        <v>425</v>
      </c>
      <c r="F179" s="574"/>
      <c r="G179" s="574"/>
      <c r="H179" s="574"/>
      <c r="I179" s="574"/>
      <c r="J179" s="574"/>
      <c r="K179" s="574"/>
      <c r="L179" s="574"/>
      <c r="M179" s="574"/>
      <c r="N179" s="574"/>
      <c r="O179" s="574"/>
      <c r="P179" s="574"/>
      <c r="Q179" s="574"/>
      <c r="R179" s="574"/>
      <c r="S179" s="574"/>
      <c r="T179" s="574"/>
      <c r="U179" s="574"/>
      <c r="V179" s="574"/>
      <c r="W179" s="574"/>
      <c r="X179" s="574"/>
      <c r="Y179" s="574"/>
      <c r="Z179" s="574"/>
      <c r="AA179" s="574"/>
      <c r="AB179" s="574"/>
      <c r="AC179" s="574"/>
      <c r="AD179" s="574"/>
      <c r="AE179" s="574"/>
      <c r="AF179" s="574"/>
      <c r="AG179" s="574"/>
      <c r="AH179" s="574"/>
      <c r="AI179" s="574"/>
      <c r="AJ179" s="574"/>
      <c r="AK179" s="574"/>
      <c r="AL179" s="574"/>
      <c r="AM179" s="574"/>
      <c r="AN179" s="574"/>
      <c r="AO179" s="574"/>
      <c r="AP179" s="574"/>
      <c r="AQ179" s="574"/>
      <c r="AR179" s="574"/>
      <c r="AS179" s="574"/>
      <c r="AT179" s="574"/>
      <c r="AU179" s="574"/>
      <c r="AV179" s="574"/>
      <c r="AW179" s="574"/>
      <c r="AX179" s="574"/>
      <c r="AY179" s="574"/>
      <c r="AZ179" s="574"/>
      <c r="BA179" s="574"/>
      <c r="BB179" s="574"/>
      <c r="BC179" s="574"/>
      <c r="BD179" s="574"/>
      <c r="BE179" s="574"/>
      <c r="BF179" s="619"/>
      <c r="BG179" s="620" t="s">
        <v>236</v>
      </c>
      <c r="BH179" s="620"/>
      <c r="BI179" s="620"/>
      <c r="BJ179" s="621"/>
    </row>
    <row r="180" s="15" customFormat="1" ht="23.25" customHeight="1" spans="1:62">
      <c r="A180" s="579" t="s">
        <v>241</v>
      </c>
      <c r="B180" s="579"/>
      <c r="C180" s="579"/>
      <c r="D180" s="579"/>
      <c r="E180" s="573" t="s">
        <v>426</v>
      </c>
      <c r="F180" s="574"/>
      <c r="G180" s="574"/>
      <c r="H180" s="574"/>
      <c r="I180" s="574"/>
      <c r="J180" s="574"/>
      <c r="K180" s="574"/>
      <c r="L180" s="574"/>
      <c r="M180" s="574"/>
      <c r="N180" s="574"/>
      <c r="O180" s="574"/>
      <c r="P180" s="574"/>
      <c r="Q180" s="574"/>
      <c r="R180" s="574"/>
      <c r="S180" s="574"/>
      <c r="T180" s="574"/>
      <c r="U180" s="574"/>
      <c r="V180" s="574"/>
      <c r="W180" s="574"/>
      <c r="X180" s="574"/>
      <c r="Y180" s="574"/>
      <c r="Z180" s="574"/>
      <c r="AA180" s="574"/>
      <c r="AB180" s="574"/>
      <c r="AC180" s="574"/>
      <c r="AD180" s="574"/>
      <c r="AE180" s="574"/>
      <c r="AF180" s="574"/>
      <c r="AG180" s="574"/>
      <c r="AH180" s="574"/>
      <c r="AI180" s="574"/>
      <c r="AJ180" s="574"/>
      <c r="AK180" s="574"/>
      <c r="AL180" s="574"/>
      <c r="AM180" s="574"/>
      <c r="AN180" s="574"/>
      <c r="AO180" s="574"/>
      <c r="AP180" s="574"/>
      <c r="AQ180" s="574"/>
      <c r="AR180" s="574"/>
      <c r="AS180" s="574"/>
      <c r="AT180" s="574"/>
      <c r="AU180" s="574"/>
      <c r="AV180" s="574"/>
      <c r="AW180" s="574"/>
      <c r="AX180" s="574"/>
      <c r="AY180" s="574"/>
      <c r="AZ180" s="574"/>
      <c r="BA180" s="574"/>
      <c r="BB180" s="574"/>
      <c r="BC180" s="574"/>
      <c r="BD180" s="574"/>
      <c r="BE180" s="574"/>
      <c r="BF180" s="619"/>
      <c r="BG180" s="620" t="s">
        <v>239</v>
      </c>
      <c r="BH180" s="620"/>
      <c r="BI180" s="620"/>
      <c r="BJ180" s="621"/>
    </row>
    <row r="181" s="15" customFormat="1" ht="23.25" customHeight="1" spans="1:62">
      <c r="A181" s="579" t="s">
        <v>244</v>
      </c>
      <c r="B181" s="579"/>
      <c r="C181" s="579"/>
      <c r="D181" s="579"/>
      <c r="E181" s="573" t="s">
        <v>427</v>
      </c>
      <c r="F181" s="574"/>
      <c r="G181" s="574"/>
      <c r="H181" s="574"/>
      <c r="I181" s="574"/>
      <c r="J181" s="574"/>
      <c r="K181" s="574"/>
      <c r="L181" s="574"/>
      <c r="M181" s="574"/>
      <c r="N181" s="574"/>
      <c r="O181" s="574"/>
      <c r="P181" s="574"/>
      <c r="Q181" s="574"/>
      <c r="R181" s="574"/>
      <c r="S181" s="574"/>
      <c r="T181" s="574"/>
      <c r="U181" s="574"/>
      <c r="V181" s="574"/>
      <c r="W181" s="574"/>
      <c r="X181" s="574"/>
      <c r="Y181" s="574"/>
      <c r="Z181" s="574"/>
      <c r="AA181" s="574"/>
      <c r="AB181" s="574"/>
      <c r="AC181" s="574"/>
      <c r="AD181" s="574"/>
      <c r="AE181" s="574"/>
      <c r="AF181" s="574"/>
      <c r="AG181" s="574"/>
      <c r="AH181" s="574"/>
      <c r="AI181" s="574"/>
      <c r="AJ181" s="574"/>
      <c r="AK181" s="574"/>
      <c r="AL181" s="574"/>
      <c r="AM181" s="574"/>
      <c r="AN181" s="574"/>
      <c r="AO181" s="574"/>
      <c r="AP181" s="574"/>
      <c r="AQ181" s="574"/>
      <c r="AR181" s="574"/>
      <c r="AS181" s="574"/>
      <c r="AT181" s="574"/>
      <c r="AU181" s="574"/>
      <c r="AV181" s="574"/>
      <c r="AW181" s="574"/>
      <c r="AX181" s="574"/>
      <c r="AY181" s="574"/>
      <c r="AZ181" s="574"/>
      <c r="BA181" s="574"/>
      <c r="BB181" s="574"/>
      <c r="BC181" s="574"/>
      <c r="BD181" s="574"/>
      <c r="BE181" s="574"/>
      <c r="BF181" s="619"/>
      <c r="BG181" s="620" t="s">
        <v>242</v>
      </c>
      <c r="BH181" s="620"/>
      <c r="BI181" s="620"/>
      <c r="BJ181" s="621"/>
    </row>
    <row r="182" s="15" customFormat="1" ht="23.25" customHeight="1" spans="1:62">
      <c r="A182" s="579" t="s">
        <v>249</v>
      </c>
      <c r="B182" s="579"/>
      <c r="C182" s="579"/>
      <c r="D182" s="579"/>
      <c r="E182" s="580" t="s">
        <v>428</v>
      </c>
      <c r="F182" s="581"/>
      <c r="G182" s="581"/>
      <c r="H182" s="581"/>
      <c r="I182" s="581"/>
      <c r="J182" s="581"/>
      <c r="K182" s="581"/>
      <c r="L182" s="581"/>
      <c r="M182" s="581"/>
      <c r="N182" s="581"/>
      <c r="O182" s="581"/>
      <c r="P182" s="581"/>
      <c r="Q182" s="581"/>
      <c r="R182" s="581"/>
      <c r="S182" s="581"/>
      <c r="T182" s="581"/>
      <c r="U182" s="581"/>
      <c r="V182" s="581"/>
      <c r="W182" s="581"/>
      <c r="X182" s="581"/>
      <c r="Y182" s="581"/>
      <c r="Z182" s="581"/>
      <c r="AA182" s="581"/>
      <c r="AB182" s="581"/>
      <c r="AC182" s="581"/>
      <c r="AD182" s="581"/>
      <c r="AE182" s="581"/>
      <c r="AF182" s="581"/>
      <c r="AG182" s="581"/>
      <c r="AH182" s="581"/>
      <c r="AI182" s="581"/>
      <c r="AJ182" s="581"/>
      <c r="AK182" s="581"/>
      <c r="AL182" s="581"/>
      <c r="AM182" s="581"/>
      <c r="AN182" s="581"/>
      <c r="AO182" s="581"/>
      <c r="AP182" s="581"/>
      <c r="AQ182" s="581"/>
      <c r="AR182" s="581"/>
      <c r="AS182" s="581"/>
      <c r="AT182" s="581"/>
      <c r="AU182" s="581"/>
      <c r="AV182" s="581"/>
      <c r="AW182" s="581"/>
      <c r="AX182" s="581"/>
      <c r="AY182" s="581"/>
      <c r="AZ182" s="581"/>
      <c r="BA182" s="581"/>
      <c r="BB182" s="581"/>
      <c r="BC182" s="581"/>
      <c r="BD182" s="581"/>
      <c r="BE182" s="581"/>
      <c r="BF182" s="624"/>
      <c r="BG182" s="620" t="s">
        <v>429</v>
      </c>
      <c r="BH182" s="620"/>
      <c r="BI182" s="620"/>
      <c r="BJ182" s="621"/>
    </row>
    <row r="183" s="15" customFormat="1" ht="23.25" customHeight="1" spans="1:62">
      <c r="A183" s="579" t="s">
        <v>255</v>
      </c>
      <c r="B183" s="579"/>
      <c r="C183" s="579"/>
      <c r="D183" s="579"/>
      <c r="E183" s="573" t="s">
        <v>430</v>
      </c>
      <c r="F183" s="574"/>
      <c r="G183" s="574"/>
      <c r="H183" s="574"/>
      <c r="I183" s="574"/>
      <c r="J183" s="574"/>
      <c r="K183" s="574"/>
      <c r="L183" s="574"/>
      <c r="M183" s="574"/>
      <c r="N183" s="574"/>
      <c r="O183" s="574"/>
      <c r="P183" s="574"/>
      <c r="Q183" s="574"/>
      <c r="R183" s="574"/>
      <c r="S183" s="574"/>
      <c r="T183" s="574"/>
      <c r="U183" s="574"/>
      <c r="V183" s="574"/>
      <c r="W183" s="574"/>
      <c r="X183" s="574"/>
      <c r="Y183" s="574"/>
      <c r="Z183" s="574"/>
      <c r="AA183" s="574"/>
      <c r="AB183" s="574"/>
      <c r="AC183" s="574"/>
      <c r="AD183" s="574"/>
      <c r="AE183" s="574"/>
      <c r="AF183" s="574"/>
      <c r="AG183" s="574"/>
      <c r="AH183" s="574"/>
      <c r="AI183" s="574"/>
      <c r="AJ183" s="574"/>
      <c r="AK183" s="574"/>
      <c r="AL183" s="574"/>
      <c r="AM183" s="574"/>
      <c r="AN183" s="574"/>
      <c r="AO183" s="574"/>
      <c r="AP183" s="574"/>
      <c r="AQ183" s="574"/>
      <c r="AR183" s="574"/>
      <c r="AS183" s="574"/>
      <c r="AT183" s="574"/>
      <c r="AU183" s="574"/>
      <c r="AV183" s="574"/>
      <c r="AW183" s="574"/>
      <c r="AX183" s="574"/>
      <c r="AY183" s="574"/>
      <c r="AZ183" s="574"/>
      <c r="BA183" s="574"/>
      <c r="BB183" s="574"/>
      <c r="BC183" s="574"/>
      <c r="BD183" s="574"/>
      <c r="BE183" s="574"/>
      <c r="BF183" s="619"/>
      <c r="BG183" s="620" t="s">
        <v>253</v>
      </c>
      <c r="BH183" s="620"/>
      <c r="BI183" s="620"/>
      <c r="BJ183" s="621"/>
    </row>
    <row r="184" s="15" customFormat="1" ht="23.25" customHeight="1" spans="1:62">
      <c r="A184" s="579" t="s">
        <v>259</v>
      </c>
      <c r="B184" s="579"/>
      <c r="C184" s="579"/>
      <c r="D184" s="579"/>
      <c r="E184" s="573" t="s">
        <v>431</v>
      </c>
      <c r="F184" s="574"/>
      <c r="G184" s="574"/>
      <c r="H184" s="574"/>
      <c r="I184" s="574"/>
      <c r="J184" s="574"/>
      <c r="K184" s="574"/>
      <c r="L184" s="574"/>
      <c r="M184" s="574"/>
      <c r="N184" s="574"/>
      <c r="O184" s="574"/>
      <c r="P184" s="574"/>
      <c r="Q184" s="574"/>
      <c r="R184" s="574"/>
      <c r="S184" s="574"/>
      <c r="T184" s="574"/>
      <c r="U184" s="574"/>
      <c r="V184" s="574"/>
      <c r="W184" s="574"/>
      <c r="X184" s="574"/>
      <c r="Y184" s="574"/>
      <c r="Z184" s="574"/>
      <c r="AA184" s="574"/>
      <c r="AB184" s="574"/>
      <c r="AC184" s="574"/>
      <c r="AD184" s="574"/>
      <c r="AE184" s="574"/>
      <c r="AF184" s="574"/>
      <c r="AG184" s="574"/>
      <c r="AH184" s="574"/>
      <c r="AI184" s="574"/>
      <c r="AJ184" s="574"/>
      <c r="AK184" s="574"/>
      <c r="AL184" s="574"/>
      <c r="AM184" s="574"/>
      <c r="AN184" s="574"/>
      <c r="AO184" s="574"/>
      <c r="AP184" s="574"/>
      <c r="AQ184" s="574"/>
      <c r="AR184" s="574"/>
      <c r="AS184" s="574"/>
      <c r="AT184" s="574"/>
      <c r="AU184" s="574"/>
      <c r="AV184" s="574"/>
      <c r="AW184" s="574"/>
      <c r="AX184" s="574"/>
      <c r="AY184" s="574"/>
      <c r="AZ184" s="574"/>
      <c r="BA184" s="574"/>
      <c r="BB184" s="574"/>
      <c r="BC184" s="574"/>
      <c r="BD184" s="574"/>
      <c r="BE184" s="574"/>
      <c r="BF184" s="619"/>
      <c r="BG184" s="620" t="s">
        <v>257</v>
      </c>
      <c r="BH184" s="620"/>
      <c r="BI184" s="620"/>
      <c r="BJ184" s="621"/>
    </row>
    <row r="185" s="15" customFormat="1" ht="23.25" customHeight="1" spans="1:62">
      <c r="A185" s="579" t="s">
        <v>262</v>
      </c>
      <c r="B185" s="579"/>
      <c r="C185" s="579"/>
      <c r="D185" s="579"/>
      <c r="E185" s="573" t="s">
        <v>432</v>
      </c>
      <c r="F185" s="574"/>
      <c r="G185" s="574"/>
      <c r="H185" s="574"/>
      <c r="I185" s="574"/>
      <c r="J185" s="574"/>
      <c r="K185" s="574"/>
      <c r="L185" s="574"/>
      <c r="M185" s="574"/>
      <c r="N185" s="574"/>
      <c r="O185" s="574"/>
      <c r="P185" s="574"/>
      <c r="Q185" s="574"/>
      <c r="R185" s="574"/>
      <c r="S185" s="574"/>
      <c r="T185" s="574"/>
      <c r="U185" s="574"/>
      <c r="V185" s="574"/>
      <c r="W185" s="574"/>
      <c r="X185" s="574"/>
      <c r="Y185" s="574"/>
      <c r="Z185" s="574"/>
      <c r="AA185" s="574"/>
      <c r="AB185" s="574"/>
      <c r="AC185" s="574"/>
      <c r="AD185" s="574"/>
      <c r="AE185" s="574"/>
      <c r="AF185" s="574"/>
      <c r="AG185" s="574"/>
      <c r="AH185" s="574"/>
      <c r="AI185" s="574"/>
      <c r="AJ185" s="574"/>
      <c r="AK185" s="574"/>
      <c r="AL185" s="574"/>
      <c r="AM185" s="574"/>
      <c r="AN185" s="574"/>
      <c r="AO185" s="574"/>
      <c r="AP185" s="574"/>
      <c r="AQ185" s="574"/>
      <c r="AR185" s="574"/>
      <c r="AS185" s="574"/>
      <c r="AT185" s="574"/>
      <c r="AU185" s="574"/>
      <c r="AV185" s="574"/>
      <c r="AW185" s="574"/>
      <c r="AX185" s="574"/>
      <c r="AY185" s="574"/>
      <c r="AZ185" s="574"/>
      <c r="BA185" s="574"/>
      <c r="BB185" s="574"/>
      <c r="BC185" s="574"/>
      <c r="BD185" s="574"/>
      <c r="BE185" s="574"/>
      <c r="BF185" s="619"/>
      <c r="BG185" s="620" t="s">
        <v>260</v>
      </c>
      <c r="BH185" s="620"/>
      <c r="BI185" s="620"/>
      <c r="BJ185" s="621"/>
    </row>
    <row r="186" s="17" customFormat="1" ht="23.25" customHeight="1" spans="1:62">
      <c r="A186" s="579" t="s">
        <v>267</v>
      </c>
      <c r="B186" s="579"/>
      <c r="C186" s="579"/>
      <c r="D186" s="579"/>
      <c r="E186" s="573" t="s">
        <v>433</v>
      </c>
      <c r="F186" s="574"/>
      <c r="G186" s="574"/>
      <c r="H186" s="574"/>
      <c r="I186" s="574"/>
      <c r="J186" s="574"/>
      <c r="K186" s="574"/>
      <c r="L186" s="574"/>
      <c r="M186" s="574"/>
      <c r="N186" s="574"/>
      <c r="O186" s="574"/>
      <c r="P186" s="574"/>
      <c r="Q186" s="574"/>
      <c r="R186" s="574"/>
      <c r="S186" s="574"/>
      <c r="T186" s="574"/>
      <c r="U186" s="574"/>
      <c r="V186" s="574"/>
      <c r="W186" s="574"/>
      <c r="X186" s="574"/>
      <c r="Y186" s="574"/>
      <c r="Z186" s="574"/>
      <c r="AA186" s="574"/>
      <c r="AB186" s="574"/>
      <c r="AC186" s="574"/>
      <c r="AD186" s="574"/>
      <c r="AE186" s="574"/>
      <c r="AF186" s="574"/>
      <c r="AG186" s="574"/>
      <c r="AH186" s="574"/>
      <c r="AI186" s="574"/>
      <c r="AJ186" s="574"/>
      <c r="AK186" s="574"/>
      <c r="AL186" s="574"/>
      <c r="AM186" s="574"/>
      <c r="AN186" s="574"/>
      <c r="AO186" s="574"/>
      <c r="AP186" s="574"/>
      <c r="AQ186" s="574"/>
      <c r="AR186" s="574"/>
      <c r="AS186" s="574"/>
      <c r="AT186" s="574"/>
      <c r="AU186" s="574"/>
      <c r="AV186" s="574"/>
      <c r="AW186" s="574"/>
      <c r="AX186" s="574"/>
      <c r="AY186" s="574"/>
      <c r="AZ186" s="574"/>
      <c r="BA186" s="574"/>
      <c r="BB186" s="574"/>
      <c r="BC186" s="574"/>
      <c r="BD186" s="574"/>
      <c r="BE186" s="574"/>
      <c r="BF186" s="619"/>
      <c r="BG186" s="620" t="s">
        <v>265</v>
      </c>
      <c r="BH186" s="620"/>
      <c r="BI186" s="620"/>
      <c r="BJ186" s="621"/>
    </row>
    <row r="187" s="17" customFormat="1" ht="23.25" customHeight="1" spans="1:62">
      <c r="A187" s="579" t="s">
        <v>270</v>
      </c>
      <c r="B187" s="579"/>
      <c r="C187" s="579"/>
      <c r="D187" s="579"/>
      <c r="E187" s="573" t="s">
        <v>434</v>
      </c>
      <c r="F187" s="574"/>
      <c r="G187" s="574"/>
      <c r="H187" s="574"/>
      <c r="I187" s="574"/>
      <c r="J187" s="574"/>
      <c r="K187" s="574"/>
      <c r="L187" s="574"/>
      <c r="M187" s="574"/>
      <c r="N187" s="574"/>
      <c r="O187" s="574"/>
      <c r="P187" s="574"/>
      <c r="Q187" s="574"/>
      <c r="R187" s="574"/>
      <c r="S187" s="574"/>
      <c r="T187" s="574"/>
      <c r="U187" s="574"/>
      <c r="V187" s="574"/>
      <c r="W187" s="574"/>
      <c r="X187" s="574"/>
      <c r="Y187" s="574"/>
      <c r="Z187" s="574"/>
      <c r="AA187" s="574"/>
      <c r="AB187" s="574"/>
      <c r="AC187" s="574"/>
      <c r="AD187" s="574"/>
      <c r="AE187" s="574"/>
      <c r="AF187" s="574"/>
      <c r="AG187" s="574"/>
      <c r="AH187" s="574"/>
      <c r="AI187" s="574"/>
      <c r="AJ187" s="574"/>
      <c r="AK187" s="574"/>
      <c r="AL187" s="574"/>
      <c r="AM187" s="574"/>
      <c r="AN187" s="574"/>
      <c r="AO187" s="574"/>
      <c r="AP187" s="574"/>
      <c r="AQ187" s="574"/>
      <c r="AR187" s="574"/>
      <c r="AS187" s="574"/>
      <c r="AT187" s="574"/>
      <c r="AU187" s="574"/>
      <c r="AV187" s="574"/>
      <c r="AW187" s="574"/>
      <c r="AX187" s="574"/>
      <c r="AY187" s="574"/>
      <c r="AZ187" s="574"/>
      <c r="BA187" s="574"/>
      <c r="BB187" s="574"/>
      <c r="BC187" s="574"/>
      <c r="BD187" s="574"/>
      <c r="BE187" s="574"/>
      <c r="BF187" s="619"/>
      <c r="BG187" s="620" t="s">
        <v>268</v>
      </c>
      <c r="BH187" s="620"/>
      <c r="BI187" s="620"/>
      <c r="BJ187" s="621"/>
    </row>
    <row r="188" s="17" customFormat="1" ht="23.25" customHeight="1" spans="1:62">
      <c r="A188" s="579" t="s">
        <v>275</v>
      </c>
      <c r="B188" s="579"/>
      <c r="C188" s="579"/>
      <c r="D188" s="579"/>
      <c r="E188" s="573" t="s">
        <v>435</v>
      </c>
      <c r="F188" s="574"/>
      <c r="G188" s="574"/>
      <c r="H188" s="574"/>
      <c r="I188" s="574"/>
      <c r="J188" s="574"/>
      <c r="K188" s="574"/>
      <c r="L188" s="574"/>
      <c r="M188" s="574"/>
      <c r="N188" s="574"/>
      <c r="O188" s="574"/>
      <c r="P188" s="574"/>
      <c r="Q188" s="574"/>
      <c r="R188" s="574"/>
      <c r="S188" s="574"/>
      <c r="T188" s="574"/>
      <c r="U188" s="574"/>
      <c r="V188" s="574"/>
      <c r="W188" s="574"/>
      <c r="X188" s="574"/>
      <c r="Y188" s="574"/>
      <c r="Z188" s="574"/>
      <c r="AA188" s="574"/>
      <c r="AB188" s="574"/>
      <c r="AC188" s="574"/>
      <c r="AD188" s="574"/>
      <c r="AE188" s="574"/>
      <c r="AF188" s="574"/>
      <c r="AG188" s="574"/>
      <c r="AH188" s="574"/>
      <c r="AI188" s="574"/>
      <c r="AJ188" s="574"/>
      <c r="AK188" s="574"/>
      <c r="AL188" s="574"/>
      <c r="AM188" s="574"/>
      <c r="AN188" s="574"/>
      <c r="AO188" s="574"/>
      <c r="AP188" s="574"/>
      <c r="AQ188" s="574"/>
      <c r="AR188" s="574"/>
      <c r="AS188" s="574"/>
      <c r="AT188" s="574"/>
      <c r="AU188" s="574"/>
      <c r="AV188" s="574"/>
      <c r="AW188" s="574"/>
      <c r="AX188" s="574"/>
      <c r="AY188" s="574"/>
      <c r="AZ188" s="574"/>
      <c r="BA188" s="574"/>
      <c r="BB188" s="574"/>
      <c r="BC188" s="574"/>
      <c r="BD188" s="574"/>
      <c r="BE188" s="574"/>
      <c r="BF188" s="619"/>
      <c r="BG188" s="620" t="s">
        <v>273</v>
      </c>
      <c r="BH188" s="620"/>
      <c r="BI188" s="620"/>
      <c r="BJ188" s="621"/>
    </row>
    <row r="189" s="15" customFormat="1" ht="23.25" customHeight="1" spans="1:62">
      <c r="A189" s="579" t="s">
        <v>278</v>
      </c>
      <c r="B189" s="579"/>
      <c r="C189" s="579"/>
      <c r="D189" s="579"/>
      <c r="E189" s="573" t="s">
        <v>436</v>
      </c>
      <c r="F189" s="574"/>
      <c r="G189" s="574"/>
      <c r="H189" s="574"/>
      <c r="I189" s="574"/>
      <c r="J189" s="574"/>
      <c r="K189" s="574"/>
      <c r="L189" s="574"/>
      <c r="M189" s="574"/>
      <c r="N189" s="574"/>
      <c r="O189" s="574"/>
      <c r="P189" s="574"/>
      <c r="Q189" s="574"/>
      <c r="R189" s="574"/>
      <c r="S189" s="574"/>
      <c r="T189" s="574"/>
      <c r="U189" s="574"/>
      <c r="V189" s="574"/>
      <c r="W189" s="574"/>
      <c r="X189" s="574"/>
      <c r="Y189" s="574"/>
      <c r="Z189" s="574"/>
      <c r="AA189" s="574"/>
      <c r="AB189" s="574"/>
      <c r="AC189" s="574"/>
      <c r="AD189" s="574"/>
      <c r="AE189" s="574"/>
      <c r="AF189" s="574"/>
      <c r="AG189" s="574"/>
      <c r="AH189" s="574"/>
      <c r="AI189" s="574"/>
      <c r="AJ189" s="574"/>
      <c r="AK189" s="574"/>
      <c r="AL189" s="574"/>
      <c r="AM189" s="574"/>
      <c r="AN189" s="574"/>
      <c r="AO189" s="574"/>
      <c r="AP189" s="574"/>
      <c r="AQ189" s="574"/>
      <c r="AR189" s="574"/>
      <c r="AS189" s="574"/>
      <c r="AT189" s="574"/>
      <c r="AU189" s="574"/>
      <c r="AV189" s="574"/>
      <c r="AW189" s="574"/>
      <c r="AX189" s="574"/>
      <c r="AY189" s="574"/>
      <c r="AZ189" s="574"/>
      <c r="BA189" s="574"/>
      <c r="BB189" s="574"/>
      <c r="BC189" s="574"/>
      <c r="BD189" s="574"/>
      <c r="BE189" s="574"/>
      <c r="BF189" s="619"/>
      <c r="BG189" s="620" t="s">
        <v>276</v>
      </c>
      <c r="BH189" s="620"/>
      <c r="BI189" s="620"/>
      <c r="BJ189" s="621"/>
    </row>
    <row r="190" s="15" customFormat="1" ht="23.25" spans="1:62">
      <c r="A190" s="579" t="s">
        <v>288</v>
      </c>
      <c r="B190" s="579"/>
      <c r="C190" s="579"/>
      <c r="D190" s="579"/>
      <c r="E190" s="587" t="s">
        <v>437</v>
      </c>
      <c r="F190" s="588"/>
      <c r="G190" s="588"/>
      <c r="H190" s="588"/>
      <c r="I190" s="588"/>
      <c r="J190" s="588"/>
      <c r="K190" s="588"/>
      <c r="L190" s="588"/>
      <c r="M190" s="588"/>
      <c r="N190" s="588"/>
      <c r="O190" s="588"/>
      <c r="P190" s="588"/>
      <c r="Q190" s="588"/>
      <c r="R190" s="588"/>
      <c r="S190" s="588"/>
      <c r="T190" s="588"/>
      <c r="U190" s="588"/>
      <c r="V190" s="588"/>
      <c r="W190" s="588"/>
      <c r="X190" s="588"/>
      <c r="Y190" s="588"/>
      <c r="Z190" s="588"/>
      <c r="AA190" s="588"/>
      <c r="AB190" s="588"/>
      <c r="AC190" s="588"/>
      <c r="AD190" s="588"/>
      <c r="AE190" s="588"/>
      <c r="AF190" s="588"/>
      <c r="AG190" s="588"/>
      <c r="AH190" s="588"/>
      <c r="AI190" s="588"/>
      <c r="AJ190" s="588"/>
      <c r="AK190" s="588"/>
      <c r="AL190" s="588"/>
      <c r="AM190" s="588"/>
      <c r="AN190" s="588"/>
      <c r="AO190" s="588"/>
      <c r="AP190" s="588"/>
      <c r="AQ190" s="588"/>
      <c r="AR190" s="588"/>
      <c r="AS190" s="588"/>
      <c r="AT190" s="588"/>
      <c r="AU190" s="588"/>
      <c r="AV190" s="588"/>
      <c r="AW190" s="588"/>
      <c r="AX190" s="588"/>
      <c r="AY190" s="588"/>
      <c r="AZ190" s="588"/>
      <c r="BA190" s="588"/>
      <c r="BB190" s="588"/>
      <c r="BC190" s="588"/>
      <c r="BD190" s="588"/>
      <c r="BE190" s="588"/>
      <c r="BF190" s="629"/>
      <c r="BG190" s="620" t="s">
        <v>286</v>
      </c>
      <c r="BH190" s="620"/>
      <c r="BI190" s="620"/>
      <c r="BJ190" s="621"/>
    </row>
    <row r="191" s="15" customFormat="1" ht="23.25" customHeight="1" spans="1:62">
      <c r="A191" s="579" t="s">
        <v>297</v>
      </c>
      <c r="B191" s="579"/>
      <c r="C191" s="579"/>
      <c r="D191" s="579"/>
      <c r="E191" s="573" t="s">
        <v>438</v>
      </c>
      <c r="F191" s="574"/>
      <c r="G191" s="574"/>
      <c r="H191" s="574"/>
      <c r="I191" s="574"/>
      <c r="J191" s="574"/>
      <c r="K191" s="574"/>
      <c r="L191" s="574"/>
      <c r="M191" s="574"/>
      <c r="N191" s="574"/>
      <c r="O191" s="574"/>
      <c r="P191" s="574"/>
      <c r="Q191" s="574"/>
      <c r="R191" s="574"/>
      <c r="S191" s="574"/>
      <c r="T191" s="574"/>
      <c r="U191" s="574"/>
      <c r="V191" s="574"/>
      <c r="W191" s="574"/>
      <c r="X191" s="574"/>
      <c r="Y191" s="574"/>
      <c r="Z191" s="574"/>
      <c r="AA191" s="574"/>
      <c r="AB191" s="574"/>
      <c r="AC191" s="574"/>
      <c r="AD191" s="574"/>
      <c r="AE191" s="574"/>
      <c r="AF191" s="574"/>
      <c r="AG191" s="574"/>
      <c r="AH191" s="574"/>
      <c r="AI191" s="574"/>
      <c r="AJ191" s="574"/>
      <c r="AK191" s="574"/>
      <c r="AL191" s="574"/>
      <c r="AM191" s="574"/>
      <c r="AN191" s="574"/>
      <c r="AO191" s="574"/>
      <c r="AP191" s="574"/>
      <c r="AQ191" s="574"/>
      <c r="AR191" s="574"/>
      <c r="AS191" s="574"/>
      <c r="AT191" s="574"/>
      <c r="AU191" s="574"/>
      <c r="AV191" s="574"/>
      <c r="AW191" s="574"/>
      <c r="AX191" s="574"/>
      <c r="AY191" s="574"/>
      <c r="AZ191" s="574"/>
      <c r="BA191" s="574"/>
      <c r="BB191" s="574"/>
      <c r="BC191" s="574"/>
      <c r="BD191" s="574"/>
      <c r="BE191" s="574"/>
      <c r="BF191" s="619"/>
      <c r="BG191" s="620" t="s">
        <v>295</v>
      </c>
      <c r="BH191" s="620"/>
      <c r="BI191" s="620"/>
      <c r="BJ191" s="621"/>
    </row>
    <row r="192" s="15" customFormat="1" ht="22.8" customHeight="1" spans="1:62">
      <c r="A192" s="579" t="s">
        <v>300</v>
      </c>
      <c r="B192" s="579"/>
      <c r="C192" s="579"/>
      <c r="D192" s="579"/>
      <c r="E192" s="580" t="s">
        <v>439</v>
      </c>
      <c r="F192" s="581"/>
      <c r="G192" s="581"/>
      <c r="H192" s="581"/>
      <c r="I192" s="581"/>
      <c r="J192" s="581"/>
      <c r="K192" s="581"/>
      <c r="L192" s="581"/>
      <c r="M192" s="581"/>
      <c r="N192" s="581"/>
      <c r="O192" s="581"/>
      <c r="P192" s="581"/>
      <c r="Q192" s="581"/>
      <c r="R192" s="581"/>
      <c r="S192" s="581"/>
      <c r="T192" s="581"/>
      <c r="U192" s="581"/>
      <c r="V192" s="581"/>
      <c r="W192" s="581"/>
      <c r="X192" s="581"/>
      <c r="Y192" s="581"/>
      <c r="Z192" s="581"/>
      <c r="AA192" s="581"/>
      <c r="AB192" s="581"/>
      <c r="AC192" s="581"/>
      <c r="AD192" s="581"/>
      <c r="AE192" s="581"/>
      <c r="AF192" s="581"/>
      <c r="AG192" s="581"/>
      <c r="AH192" s="581"/>
      <c r="AI192" s="581"/>
      <c r="AJ192" s="581"/>
      <c r="AK192" s="581"/>
      <c r="AL192" s="581"/>
      <c r="AM192" s="581"/>
      <c r="AN192" s="581"/>
      <c r="AO192" s="581"/>
      <c r="AP192" s="581"/>
      <c r="AQ192" s="581"/>
      <c r="AR192" s="581"/>
      <c r="AS192" s="581"/>
      <c r="AT192" s="581"/>
      <c r="AU192" s="581"/>
      <c r="AV192" s="581"/>
      <c r="AW192" s="581"/>
      <c r="AX192" s="581"/>
      <c r="AY192" s="581"/>
      <c r="AZ192" s="581"/>
      <c r="BA192" s="581"/>
      <c r="BB192" s="581"/>
      <c r="BC192" s="581"/>
      <c r="BD192" s="581"/>
      <c r="BE192" s="581"/>
      <c r="BF192" s="624"/>
      <c r="BG192" s="620" t="s">
        <v>298</v>
      </c>
      <c r="BH192" s="620"/>
      <c r="BI192" s="620"/>
      <c r="BJ192" s="621"/>
    </row>
    <row r="193" s="15" customFormat="1" ht="24" customHeight="1" spans="1:62">
      <c r="A193" s="630" t="s">
        <v>337</v>
      </c>
      <c r="B193" s="631"/>
      <c r="C193" s="631"/>
      <c r="D193" s="632"/>
      <c r="E193" s="633" t="s">
        <v>440</v>
      </c>
      <c r="F193" s="634"/>
      <c r="G193" s="634"/>
      <c r="H193" s="634"/>
      <c r="I193" s="634"/>
      <c r="J193" s="634"/>
      <c r="K193" s="634"/>
      <c r="L193" s="634"/>
      <c r="M193" s="634"/>
      <c r="N193" s="634"/>
      <c r="O193" s="634"/>
      <c r="P193" s="634"/>
      <c r="Q193" s="634"/>
      <c r="R193" s="634"/>
      <c r="S193" s="634"/>
      <c r="T193" s="634"/>
      <c r="U193" s="634"/>
      <c r="V193" s="634"/>
      <c r="W193" s="634"/>
      <c r="X193" s="634"/>
      <c r="Y193" s="634"/>
      <c r="Z193" s="634"/>
      <c r="AA193" s="634"/>
      <c r="AB193" s="634"/>
      <c r="AC193" s="634"/>
      <c r="AD193" s="634"/>
      <c r="AE193" s="634"/>
      <c r="AF193" s="634"/>
      <c r="AG193" s="634"/>
      <c r="AH193" s="634"/>
      <c r="AI193" s="634"/>
      <c r="AJ193" s="634"/>
      <c r="AK193" s="634"/>
      <c r="AL193" s="634"/>
      <c r="AM193" s="634"/>
      <c r="AN193" s="634"/>
      <c r="AO193" s="634"/>
      <c r="AP193" s="634"/>
      <c r="AQ193" s="634"/>
      <c r="AR193" s="634"/>
      <c r="AS193" s="634"/>
      <c r="AT193" s="634"/>
      <c r="AU193" s="634"/>
      <c r="AV193" s="634"/>
      <c r="AW193" s="634"/>
      <c r="AX193" s="634"/>
      <c r="AY193" s="634"/>
      <c r="AZ193" s="634"/>
      <c r="BA193" s="634"/>
      <c r="BB193" s="634"/>
      <c r="BC193" s="634"/>
      <c r="BD193" s="634"/>
      <c r="BE193" s="634"/>
      <c r="BF193" s="650"/>
      <c r="BG193" s="651" t="s">
        <v>330</v>
      </c>
      <c r="BH193" s="652"/>
      <c r="BI193" s="652"/>
      <c r="BJ193" s="653"/>
    </row>
    <row r="194" s="18" customFormat="1" ht="21" spans="1:62">
      <c r="A194" s="635"/>
      <c r="B194" s="636"/>
      <c r="C194" s="636"/>
      <c r="D194" s="636"/>
      <c r="E194" s="636"/>
      <c r="F194" s="636"/>
      <c r="G194" s="636"/>
      <c r="H194" s="636"/>
      <c r="I194" s="636"/>
      <c r="J194" s="636"/>
      <c r="K194" s="636"/>
      <c r="L194" s="636"/>
      <c r="M194" s="636"/>
      <c r="N194" s="636"/>
      <c r="O194" s="636"/>
      <c r="P194" s="636"/>
      <c r="Q194" s="636"/>
      <c r="R194" s="636"/>
      <c r="S194" s="636"/>
      <c r="T194" s="636"/>
      <c r="U194" s="636"/>
      <c r="V194" s="636"/>
      <c r="W194" s="636"/>
      <c r="X194" s="636"/>
      <c r="Y194" s="636"/>
      <c r="Z194" s="636"/>
      <c r="AA194" s="636"/>
      <c r="AB194" s="636"/>
      <c r="AC194" s="636"/>
      <c r="AD194" s="636"/>
      <c r="AE194" s="636"/>
      <c r="AF194" s="636"/>
      <c r="AG194" s="636"/>
      <c r="AH194" s="636"/>
      <c r="AI194" s="636"/>
      <c r="AJ194" s="636"/>
      <c r="AK194" s="636"/>
      <c r="AL194" s="636"/>
      <c r="AM194" s="636"/>
      <c r="AN194" s="636"/>
      <c r="AO194" s="636"/>
      <c r="AP194" s="636"/>
      <c r="AQ194" s="636"/>
      <c r="AR194" s="636"/>
      <c r="AS194" s="636"/>
      <c r="AT194" s="636"/>
      <c r="AU194" s="636"/>
      <c r="AV194" s="636"/>
      <c r="AW194" s="636"/>
      <c r="AX194" s="636"/>
      <c r="AY194" s="636"/>
      <c r="AZ194" s="636"/>
      <c r="BA194" s="636"/>
      <c r="BB194" s="636"/>
      <c r="BC194" s="636"/>
      <c r="BD194" s="636"/>
      <c r="BE194" s="636"/>
      <c r="BF194" s="636"/>
      <c r="BG194" s="636"/>
      <c r="BH194" s="636"/>
      <c r="BI194" s="636"/>
      <c r="BJ194" s="636"/>
    </row>
    <row r="195" s="19" customFormat="1" ht="25.5" spans="1:62">
      <c r="A195" s="637" t="s">
        <v>169</v>
      </c>
      <c r="B195" s="638" t="s">
        <v>441</v>
      </c>
      <c r="C195" s="638"/>
      <c r="D195" s="638"/>
      <c r="E195" s="638"/>
      <c r="F195" s="638"/>
      <c r="G195" s="638"/>
      <c r="H195" s="638"/>
      <c r="I195" s="638"/>
      <c r="J195" s="638"/>
      <c r="K195" s="638"/>
      <c r="L195" s="638"/>
      <c r="M195" s="638"/>
      <c r="N195" s="638"/>
      <c r="O195" s="638"/>
      <c r="P195" s="638"/>
      <c r="Q195" s="638"/>
      <c r="R195" s="638"/>
      <c r="S195" s="638"/>
      <c r="T195" s="638"/>
      <c r="U195" s="638"/>
      <c r="V195" s="638"/>
      <c r="W195" s="638"/>
      <c r="X195" s="638"/>
      <c r="Y195" s="638"/>
      <c r="Z195" s="638"/>
      <c r="AA195" s="638"/>
      <c r="AB195" s="638"/>
      <c r="AC195" s="638"/>
      <c r="AD195" s="638"/>
      <c r="AE195" s="638"/>
      <c r="AF195" s="638"/>
      <c r="AG195" s="638"/>
      <c r="AH195" s="638"/>
      <c r="AI195" s="638"/>
      <c r="AJ195" s="638"/>
      <c r="AK195" s="638"/>
      <c r="AL195" s="638"/>
      <c r="AM195" s="638"/>
      <c r="AN195" s="638"/>
      <c r="AO195" s="638"/>
      <c r="AP195" s="638"/>
      <c r="AQ195" s="638"/>
      <c r="AR195" s="638"/>
      <c r="AS195" s="638"/>
      <c r="AT195" s="638"/>
      <c r="AU195" s="638"/>
      <c r="AV195" s="638"/>
      <c r="AW195" s="638"/>
      <c r="AX195" s="638"/>
      <c r="AY195" s="638"/>
      <c r="AZ195" s="638"/>
      <c r="BA195" s="638"/>
      <c r="BB195" s="638"/>
      <c r="BC195" s="638"/>
      <c r="BD195" s="638"/>
      <c r="BE195" s="638"/>
      <c r="BF195" s="638"/>
      <c r="BG195" s="638"/>
      <c r="BH195" s="638"/>
      <c r="BI195" s="638"/>
      <c r="BJ195" s="638"/>
    </row>
    <row r="196" s="15" customFormat="1" ht="25.5" spans="1:62">
      <c r="A196" s="639" t="s">
        <v>442</v>
      </c>
      <c r="B196" s="640" t="s">
        <v>443</v>
      </c>
      <c r="C196" s="641"/>
      <c r="D196" s="641"/>
      <c r="E196" s="641"/>
      <c r="F196" s="641"/>
      <c r="G196" s="641"/>
      <c r="H196" s="641"/>
      <c r="I196" s="641"/>
      <c r="J196" s="641"/>
      <c r="K196" s="641"/>
      <c r="L196" s="641"/>
      <c r="M196" s="641"/>
      <c r="N196" s="641"/>
      <c r="O196" s="641"/>
      <c r="P196" s="641"/>
      <c r="Q196" s="641"/>
      <c r="R196" s="641"/>
      <c r="S196" s="641"/>
      <c r="T196" s="641"/>
      <c r="U196" s="641"/>
      <c r="V196" s="641"/>
      <c r="W196" s="641"/>
      <c r="X196" s="641"/>
      <c r="Y196" s="641"/>
      <c r="Z196" s="641"/>
      <c r="AA196" s="641"/>
      <c r="AB196" s="641"/>
      <c r="AC196" s="641"/>
      <c r="AD196" s="641"/>
      <c r="AE196" s="641"/>
      <c r="AF196" s="641"/>
      <c r="AG196" s="641"/>
      <c r="AH196" s="641"/>
      <c r="AI196" s="641"/>
      <c r="AJ196" s="641"/>
      <c r="AK196" s="641"/>
      <c r="AL196" s="641"/>
      <c r="AM196" s="641"/>
      <c r="AN196" s="641"/>
      <c r="AO196" s="641"/>
      <c r="AP196" s="641"/>
      <c r="AQ196" s="641"/>
      <c r="AR196" s="641"/>
      <c r="AS196" s="641"/>
      <c r="AT196" s="641"/>
      <c r="AU196" s="641"/>
      <c r="AV196" s="641"/>
      <c r="AW196" s="641"/>
      <c r="AX196" s="641"/>
      <c r="AY196" s="641"/>
      <c r="AZ196" s="641"/>
      <c r="BA196" s="641"/>
      <c r="BB196" s="641"/>
      <c r="BC196" s="641"/>
      <c r="BD196" s="641"/>
      <c r="BE196" s="641"/>
      <c r="BF196" s="641"/>
      <c r="BG196" s="641"/>
      <c r="BH196" s="641"/>
      <c r="BI196" s="641"/>
      <c r="BJ196" s="641"/>
    </row>
    <row r="197" s="20" customFormat="1" ht="30" spans="1:61">
      <c r="A197" s="20">
        <v>1</v>
      </c>
      <c r="B197" s="20">
        <f>A197+1</f>
        <v>2</v>
      </c>
      <c r="C197" s="20">
        <f t="shared" ref="C197:BI197" si="121">B197+1</f>
        <v>3</v>
      </c>
      <c r="D197" s="20">
        <f t="shared" si="121"/>
        <v>4</v>
      </c>
      <c r="E197" s="20">
        <f t="shared" si="121"/>
        <v>5</v>
      </c>
      <c r="F197" s="20">
        <f t="shared" si="121"/>
        <v>6</v>
      </c>
      <c r="G197" s="20">
        <f t="shared" si="121"/>
        <v>7</v>
      </c>
      <c r="H197" s="20">
        <f t="shared" si="121"/>
        <v>8</v>
      </c>
      <c r="I197" s="20">
        <f t="shared" si="121"/>
        <v>9</v>
      </c>
      <c r="J197" s="20">
        <f t="shared" si="121"/>
        <v>10</v>
      </c>
      <c r="K197" s="20">
        <f t="shared" si="121"/>
        <v>11</v>
      </c>
      <c r="L197" s="20">
        <f t="shared" si="121"/>
        <v>12</v>
      </c>
      <c r="M197" s="20">
        <f t="shared" si="121"/>
        <v>13</v>
      </c>
      <c r="N197" s="20">
        <f t="shared" si="121"/>
        <v>14</v>
      </c>
      <c r="O197" s="20">
        <f t="shared" si="121"/>
        <v>15</v>
      </c>
      <c r="P197" s="20">
        <f t="shared" si="121"/>
        <v>16</v>
      </c>
      <c r="Q197" s="20">
        <f t="shared" si="121"/>
        <v>17</v>
      </c>
      <c r="R197" s="20">
        <f t="shared" si="121"/>
        <v>18</v>
      </c>
      <c r="S197" s="20">
        <f t="shared" si="121"/>
        <v>19</v>
      </c>
      <c r="T197" s="20">
        <f t="shared" si="121"/>
        <v>20</v>
      </c>
      <c r="U197" s="20">
        <f t="shared" si="121"/>
        <v>21</v>
      </c>
      <c r="V197" s="20">
        <f t="shared" si="121"/>
        <v>22</v>
      </c>
      <c r="W197" s="20">
        <f t="shared" si="121"/>
        <v>23</v>
      </c>
      <c r="X197" s="20">
        <f t="shared" si="121"/>
        <v>24</v>
      </c>
      <c r="Y197" s="20">
        <f t="shared" si="121"/>
        <v>25</v>
      </c>
      <c r="Z197" s="20">
        <f t="shared" si="121"/>
        <v>26</v>
      </c>
      <c r="AA197" s="20">
        <f t="shared" si="121"/>
        <v>27</v>
      </c>
      <c r="AB197" s="20">
        <f t="shared" si="121"/>
        <v>28</v>
      </c>
      <c r="AC197" s="20">
        <f t="shared" si="121"/>
        <v>29</v>
      </c>
      <c r="AD197" s="20">
        <f t="shared" si="121"/>
        <v>30</v>
      </c>
      <c r="AE197" s="20">
        <f t="shared" si="121"/>
        <v>31</v>
      </c>
      <c r="AF197" s="20">
        <f t="shared" si="121"/>
        <v>32</v>
      </c>
      <c r="AG197" s="20">
        <f t="shared" si="121"/>
        <v>33</v>
      </c>
      <c r="AH197" s="20">
        <f t="shared" si="121"/>
        <v>34</v>
      </c>
      <c r="AI197" s="20">
        <f t="shared" si="121"/>
        <v>35</v>
      </c>
      <c r="AJ197" s="20">
        <f t="shared" si="121"/>
        <v>36</v>
      </c>
      <c r="AK197" s="20">
        <f t="shared" si="121"/>
        <v>37</v>
      </c>
      <c r="AL197" s="20">
        <f t="shared" si="121"/>
        <v>38</v>
      </c>
      <c r="AM197" s="20">
        <f t="shared" si="121"/>
        <v>39</v>
      </c>
      <c r="AN197" s="20">
        <f t="shared" si="121"/>
        <v>40</v>
      </c>
      <c r="AO197" s="20">
        <f t="shared" si="121"/>
        <v>41</v>
      </c>
      <c r="AP197" s="20">
        <f t="shared" si="121"/>
        <v>42</v>
      </c>
      <c r="AQ197" s="20">
        <f t="shared" si="121"/>
        <v>43</v>
      </c>
      <c r="AR197" s="20">
        <f t="shared" si="121"/>
        <v>44</v>
      </c>
      <c r="AS197" s="20">
        <f t="shared" si="121"/>
        <v>45</v>
      </c>
      <c r="AT197" s="20">
        <f t="shared" si="121"/>
        <v>46</v>
      </c>
      <c r="AU197" s="20">
        <f t="shared" si="121"/>
        <v>47</v>
      </c>
      <c r="AV197" s="20">
        <f t="shared" si="121"/>
        <v>48</v>
      </c>
      <c r="AW197" s="20">
        <f t="shared" si="121"/>
        <v>49</v>
      </c>
      <c r="AX197" s="20">
        <f t="shared" si="121"/>
        <v>50</v>
      </c>
      <c r="AY197" s="20">
        <f t="shared" si="121"/>
        <v>51</v>
      </c>
      <c r="AZ197" s="20">
        <f t="shared" si="121"/>
        <v>52</v>
      </c>
      <c r="BA197" s="20">
        <f t="shared" si="121"/>
        <v>53</v>
      </c>
      <c r="BB197" s="20">
        <f t="shared" si="121"/>
        <v>54</v>
      </c>
      <c r="BC197" s="20">
        <f t="shared" si="121"/>
        <v>55</v>
      </c>
      <c r="BD197" s="20">
        <f t="shared" si="121"/>
        <v>56</v>
      </c>
      <c r="BE197" s="20">
        <f t="shared" si="121"/>
        <v>57</v>
      </c>
      <c r="BF197" s="20">
        <f t="shared" si="121"/>
        <v>58</v>
      </c>
      <c r="BG197" s="20">
        <f t="shared" si="121"/>
        <v>59</v>
      </c>
      <c r="BH197" s="20">
        <f t="shared" si="121"/>
        <v>60</v>
      </c>
      <c r="BI197" s="20">
        <f t="shared" si="121"/>
        <v>61</v>
      </c>
    </row>
    <row r="198" s="19" customFormat="1" ht="23.25" spans="1:56">
      <c r="A198" s="15" t="s">
        <v>444</v>
      </c>
      <c r="B198" s="15"/>
      <c r="C198" s="15"/>
      <c r="D198" s="15"/>
      <c r="E198" s="15"/>
      <c r="F198" s="15"/>
      <c r="G198" s="15"/>
      <c r="H198" s="15"/>
      <c r="I198" s="15"/>
      <c r="J198" s="15"/>
      <c r="K198" s="15"/>
      <c r="L198" s="15"/>
      <c r="M198" s="15"/>
      <c r="N198" s="15"/>
      <c r="O198" s="15"/>
      <c r="P198" s="643"/>
      <c r="Q198" s="643"/>
      <c r="R198" s="643"/>
      <c r="S198" s="643"/>
      <c r="T198" s="643"/>
      <c r="U198" s="643"/>
      <c r="V198" s="643"/>
      <c r="W198" s="643"/>
      <c r="X198" s="15" t="s">
        <v>445</v>
      </c>
      <c r="AD198" s="646"/>
      <c r="AE198" s="15"/>
      <c r="AF198" s="15"/>
      <c r="AG198" s="15" t="s">
        <v>446</v>
      </c>
      <c r="AH198" s="647"/>
      <c r="AI198" s="647"/>
      <c r="AJ198" s="647"/>
      <c r="AK198" s="647"/>
      <c r="AL198" s="647"/>
      <c r="AM198" s="647"/>
      <c r="AN198" s="647"/>
      <c r="AO198" s="647"/>
      <c r="AP198" s="647"/>
      <c r="AQ198" s="647"/>
      <c r="AR198" s="647"/>
      <c r="AS198" s="647"/>
      <c r="AT198" s="647"/>
      <c r="AU198" s="647"/>
      <c r="AV198" s="643"/>
      <c r="AW198" s="643"/>
      <c r="AX198" s="643"/>
      <c r="AY198" s="643"/>
      <c r="AZ198" s="643"/>
      <c r="BA198" s="643"/>
      <c r="BB198" s="643"/>
      <c r="BC198" s="643"/>
      <c r="BD198" s="15" t="s">
        <v>447</v>
      </c>
    </row>
    <row r="199" s="19" customFormat="1" ht="23.25" spans="1:56">
      <c r="A199" s="15"/>
      <c r="B199" s="15"/>
      <c r="C199" s="15"/>
      <c r="D199" s="15"/>
      <c r="E199" s="15"/>
      <c r="F199" s="15"/>
      <c r="G199" s="15"/>
      <c r="H199" s="15"/>
      <c r="I199" s="15"/>
      <c r="J199" s="15"/>
      <c r="K199" s="15"/>
      <c r="L199" s="15"/>
      <c r="M199" s="15"/>
      <c r="N199" s="15"/>
      <c r="O199" s="15"/>
      <c r="P199" s="644"/>
      <c r="Q199" s="644"/>
      <c r="R199" s="644"/>
      <c r="S199" s="644"/>
      <c r="T199" s="644"/>
      <c r="U199" s="645">
        <v>2023</v>
      </c>
      <c r="V199" s="645"/>
      <c r="X199" s="15"/>
      <c r="AD199" s="15"/>
      <c r="AG199" s="647"/>
      <c r="AH199" s="647"/>
      <c r="AI199" s="647"/>
      <c r="AJ199" s="647"/>
      <c r="AK199" s="647"/>
      <c r="AL199" s="647"/>
      <c r="AM199" s="647"/>
      <c r="AN199" s="647"/>
      <c r="AO199" s="647"/>
      <c r="AP199" s="646"/>
      <c r="AQ199" s="646"/>
      <c r="AR199" s="646"/>
      <c r="AS199" s="646"/>
      <c r="AT199" s="646"/>
      <c r="AU199" s="646"/>
      <c r="AV199" s="644"/>
      <c r="AW199" s="644"/>
      <c r="AX199" s="644"/>
      <c r="AY199" s="644"/>
      <c r="AZ199" s="644"/>
      <c r="BA199" s="645">
        <v>2023</v>
      </c>
      <c r="BB199" s="645"/>
      <c r="BD199" s="15"/>
    </row>
    <row r="200" s="21" customFormat="1" ht="30" spans="1:62">
      <c r="A200" s="642"/>
      <c r="B200" s="642"/>
      <c r="C200" s="642"/>
      <c r="D200" s="642"/>
      <c r="E200" s="642"/>
      <c r="F200" s="642"/>
      <c r="G200" s="642"/>
      <c r="H200" s="642"/>
      <c r="I200" s="642"/>
      <c r="J200" s="642"/>
      <c r="K200" s="642"/>
      <c r="L200" s="642"/>
      <c r="M200" s="642"/>
      <c r="N200" s="642"/>
      <c r="O200" s="642"/>
      <c r="P200" s="642"/>
      <c r="Q200" s="642"/>
      <c r="R200" s="642"/>
      <c r="S200" s="642"/>
      <c r="T200" s="642"/>
      <c r="U200" s="642"/>
      <c r="V200" s="642"/>
      <c r="W200" s="642"/>
      <c r="X200" s="642"/>
      <c r="AD200" s="642"/>
      <c r="AG200" s="648"/>
      <c r="AH200" s="648"/>
      <c r="AI200" s="648"/>
      <c r="AJ200" s="648"/>
      <c r="AK200" s="648"/>
      <c r="AL200" s="648"/>
      <c r="AM200" s="648"/>
      <c r="AN200" s="648"/>
      <c r="AO200" s="648"/>
      <c r="AP200" s="648"/>
      <c r="AQ200" s="648"/>
      <c r="AR200" s="648"/>
      <c r="AS200" s="648"/>
      <c r="AT200" s="648"/>
      <c r="AU200" s="648"/>
      <c r="AV200" s="642"/>
      <c r="AW200" s="642"/>
      <c r="AX200" s="642"/>
      <c r="AY200" s="642"/>
      <c r="AZ200" s="642"/>
      <c r="BA200" s="642"/>
      <c r="BB200" s="642"/>
      <c r="BC200" s="642"/>
      <c r="BD200" s="642"/>
      <c r="BH200" s="654"/>
      <c r="BI200" s="654"/>
      <c r="BJ200" s="654"/>
    </row>
    <row r="201" s="22" customFormat="1" ht="23.25" spans="1:62">
      <c r="A201" s="15" t="s">
        <v>448</v>
      </c>
      <c r="AD201" s="646"/>
      <c r="AE201" s="15"/>
      <c r="AF201" s="15"/>
      <c r="AG201" s="19" t="s">
        <v>449</v>
      </c>
      <c r="AH201" s="647"/>
      <c r="AI201" s="647"/>
      <c r="AJ201" s="647"/>
      <c r="AK201" s="647"/>
      <c r="AL201" s="647"/>
      <c r="AM201" s="647"/>
      <c r="AN201" s="647"/>
      <c r="AO201" s="647"/>
      <c r="AP201" s="647"/>
      <c r="AQ201" s="647"/>
      <c r="AR201" s="647"/>
      <c r="AS201" s="647"/>
      <c r="AT201" s="649"/>
      <c r="AU201" s="647"/>
      <c r="AV201" s="643"/>
      <c r="AW201" s="643"/>
      <c r="AX201" s="643"/>
      <c r="AY201" s="643"/>
      <c r="AZ201" s="643"/>
      <c r="BA201" s="643"/>
      <c r="BB201" s="643"/>
      <c r="BC201" s="643"/>
      <c r="BD201" s="15" t="s">
        <v>450</v>
      </c>
      <c r="BH201" s="19"/>
      <c r="BI201" s="19"/>
      <c r="BJ201" s="19"/>
    </row>
    <row r="202" s="22" customFormat="1" ht="23.25" spans="25:62">
      <c r="Y202" s="19"/>
      <c r="Z202" s="19"/>
      <c r="AA202" s="19"/>
      <c r="AB202" s="19"/>
      <c r="AC202" s="19"/>
      <c r="AD202" s="15"/>
      <c r="AG202" s="19"/>
      <c r="AH202" s="647"/>
      <c r="AI202" s="647"/>
      <c r="AJ202" s="647"/>
      <c r="AK202" s="647"/>
      <c r="AL202" s="647"/>
      <c r="AM202" s="647"/>
      <c r="AN202" s="647"/>
      <c r="AO202" s="647"/>
      <c r="AP202" s="647"/>
      <c r="AQ202" s="647"/>
      <c r="AR202" s="647"/>
      <c r="AS202" s="647"/>
      <c r="AT202" s="647"/>
      <c r="AU202" s="647"/>
      <c r="AV202" s="644"/>
      <c r="AW202" s="644"/>
      <c r="AX202" s="644"/>
      <c r="AY202" s="644"/>
      <c r="AZ202" s="644"/>
      <c r="BA202" s="645">
        <v>2023</v>
      </c>
      <c r="BB202" s="645"/>
      <c r="BC202" s="19"/>
      <c r="BD202" s="15"/>
      <c r="BH202" s="19"/>
      <c r="BI202" s="19"/>
      <c r="BJ202" s="19"/>
    </row>
  </sheetData>
  <mergeCells count="1299">
    <mergeCell ref="A1:BJ1"/>
    <mergeCell ref="P3:AX3"/>
    <mergeCell ref="P5:AX5"/>
    <mergeCell ref="P7:AX7"/>
    <mergeCell ref="P9:AX9"/>
    <mergeCell ref="A11:AS11"/>
    <mergeCell ref="AT11:BJ11"/>
    <mergeCell ref="C12:F12"/>
    <mergeCell ref="H12:J12"/>
    <mergeCell ref="L12:O12"/>
    <mergeCell ref="P12:S12"/>
    <mergeCell ref="U12:W12"/>
    <mergeCell ref="Y12:AA12"/>
    <mergeCell ref="AC12:AF12"/>
    <mergeCell ref="AH12:AJ12"/>
    <mergeCell ref="AL12:AO12"/>
    <mergeCell ref="AP12:AS12"/>
    <mergeCell ref="AU12:AW12"/>
    <mergeCell ref="AY12:BB12"/>
    <mergeCell ref="A16:B16"/>
    <mergeCell ref="A17:B17"/>
    <mergeCell ref="A18:B18"/>
    <mergeCell ref="A19:B19"/>
    <mergeCell ref="A25:BJ25"/>
    <mergeCell ref="W26:AH26"/>
    <mergeCell ref="AI26:BF26"/>
    <mergeCell ref="AA27:AH27"/>
    <mergeCell ref="AI27:AN27"/>
    <mergeCell ref="AO27:AT27"/>
    <mergeCell ref="AU27:AZ27"/>
    <mergeCell ref="BA27:BF27"/>
    <mergeCell ref="AI28:AK28"/>
    <mergeCell ref="AL28:AN28"/>
    <mergeCell ref="AO28:AQ28"/>
    <mergeCell ref="AR28:AT28"/>
    <mergeCell ref="AU28:AW28"/>
    <mergeCell ref="AX28:AZ28"/>
    <mergeCell ref="BA28:BC28"/>
    <mergeCell ref="BD28:BF28"/>
    <mergeCell ref="AJ29:AK29"/>
    <mergeCell ref="AM29:AN29"/>
    <mergeCell ref="AP29:AQ29"/>
    <mergeCell ref="AS29:AT29"/>
    <mergeCell ref="AV29:AW29"/>
    <mergeCell ref="AY29:AZ29"/>
    <mergeCell ref="BB29:BC29"/>
    <mergeCell ref="BE29:BF29"/>
    <mergeCell ref="A31:B31"/>
    <mergeCell ref="C31:R31"/>
    <mergeCell ref="S31:T31"/>
    <mergeCell ref="U31:V31"/>
    <mergeCell ref="W31:X31"/>
    <mergeCell ref="Y31:Z31"/>
    <mergeCell ref="AA31:AB31"/>
    <mergeCell ref="AC31:AD31"/>
    <mergeCell ref="AE31:AF31"/>
    <mergeCell ref="AG31:AH31"/>
    <mergeCell ref="BG31:BI31"/>
    <mergeCell ref="A32:B32"/>
    <mergeCell ref="C32:R32"/>
    <mergeCell ref="S32:T32"/>
    <mergeCell ref="U32:V32"/>
    <mergeCell ref="W32:X32"/>
    <mergeCell ref="Y32:Z32"/>
    <mergeCell ref="AA32:AB32"/>
    <mergeCell ref="AC32:AD32"/>
    <mergeCell ref="AE32:AF32"/>
    <mergeCell ref="AG32:AH32"/>
    <mergeCell ref="BG32:BI32"/>
    <mergeCell ref="A33:B33"/>
    <mergeCell ref="C33:R33"/>
    <mergeCell ref="S33:T33"/>
    <mergeCell ref="U33:V33"/>
    <mergeCell ref="W33:X33"/>
    <mergeCell ref="Y33:Z33"/>
    <mergeCell ref="AA33:AB33"/>
    <mergeCell ref="AC33:AD33"/>
    <mergeCell ref="AE33:AF33"/>
    <mergeCell ref="AG33:AH33"/>
    <mergeCell ref="BG33:BI33"/>
    <mergeCell ref="A34:B34"/>
    <mergeCell ref="C34:R34"/>
    <mergeCell ref="S34:T34"/>
    <mergeCell ref="U34:V34"/>
    <mergeCell ref="W34:X34"/>
    <mergeCell ref="Y34:Z34"/>
    <mergeCell ref="AA34:AB34"/>
    <mergeCell ref="AC34:AD34"/>
    <mergeCell ref="AE34:AF34"/>
    <mergeCell ref="AG34:AH34"/>
    <mergeCell ref="BG34:BI34"/>
    <mergeCell ref="A35:B35"/>
    <mergeCell ref="C35:R35"/>
    <mergeCell ref="S35:T35"/>
    <mergeCell ref="U35:V35"/>
    <mergeCell ref="W35:X35"/>
    <mergeCell ref="Y35:Z35"/>
    <mergeCell ref="AA35:AB35"/>
    <mergeCell ref="AC35:AD35"/>
    <mergeCell ref="AE35:AF35"/>
    <mergeCell ref="AG35:AH35"/>
    <mergeCell ref="BG35:BI35"/>
    <mergeCell ref="A36:B36"/>
    <mergeCell ref="C36:R36"/>
    <mergeCell ref="S36:T36"/>
    <mergeCell ref="U36:V36"/>
    <mergeCell ref="W36:X36"/>
    <mergeCell ref="Y36:Z36"/>
    <mergeCell ref="AA36:AB36"/>
    <mergeCell ref="AC36:AD36"/>
    <mergeCell ref="AE36:AF36"/>
    <mergeCell ref="AG36:AH36"/>
    <mergeCell ref="BG36:BI36"/>
    <mergeCell ref="A37:B37"/>
    <mergeCell ref="C37:R37"/>
    <mergeCell ref="S37:T37"/>
    <mergeCell ref="U37:V37"/>
    <mergeCell ref="W37:X37"/>
    <mergeCell ref="Y37:Z37"/>
    <mergeCell ref="AA37:AB37"/>
    <mergeCell ref="AC37:AD37"/>
    <mergeCell ref="AE37:AF37"/>
    <mergeCell ref="AG37:AH37"/>
    <mergeCell ref="BG37:BI37"/>
    <mergeCell ref="A38:B38"/>
    <mergeCell ref="C38:R38"/>
    <mergeCell ref="S38:T38"/>
    <mergeCell ref="U38:V38"/>
    <mergeCell ref="W38:X38"/>
    <mergeCell ref="Y38:Z38"/>
    <mergeCell ref="AA38:AB38"/>
    <mergeCell ref="AC38:AD38"/>
    <mergeCell ref="AE38:AF38"/>
    <mergeCell ref="AG38:AH38"/>
    <mergeCell ref="BG38:BI38"/>
    <mergeCell ref="A39:B39"/>
    <mergeCell ref="C39:R39"/>
    <mergeCell ref="S39:T39"/>
    <mergeCell ref="U39:V39"/>
    <mergeCell ref="W39:X39"/>
    <mergeCell ref="Y39:Z39"/>
    <mergeCell ref="AA39:AB39"/>
    <mergeCell ref="AC39:AD39"/>
    <mergeCell ref="AE39:AF39"/>
    <mergeCell ref="AG39:AH39"/>
    <mergeCell ref="BG39:BI39"/>
    <mergeCell ref="A40:B40"/>
    <mergeCell ref="C40:R40"/>
    <mergeCell ref="S40:T40"/>
    <mergeCell ref="U40:V40"/>
    <mergeCell ref="W40:X40"/>
    <mergeCell ref="Y40:Z40"/>
    <mergeCell ref="AA40:AB40"/>
    <mergeCell ref="AC40:AD40"/>
    <mergeCell ref="AE40:AF40"/>
    <mergeCell ref="AG40:AH40"/>
    <mergeCell ref="BG40:BI40"/>
    <mergeCell ref="A41:B41"/>
    <mergeCell ref="C41:R41"/>
    <mergeCell ref="S41:T41"/>
    <mergeCell ref="U41:V41"/>
    <mergeCell ref="W41:X41"/>
    <mergeCell ref="Y41:Z41"/>
    <mergeCell ref="AA41:AB41"/>
    <mergeCell ref="AC41:AD41"/>
    <mergeCell ref="AE41:AF41"/>
    <mergeCell ref="AG41:AH41"/>
    <mergeCell ref="BG41:BI41"/>
    <mergeCell ref="A42:B42"/>
    <mergeCell ref="C42:R42"/>
    <mergeCell ref="S42:T42"/>
    <mergeCell ref="U42:V42"/>
    <mergeCell ref="W42:X42"/>
    <mergeCell ref="Y42:Z42"/>
    <mergeCell ref="AA42:AB42"/>
    <mergeCell ref="AC42:AD42"/>
    <mergeCell ref="AE42:AF42"/>
    <mergeCell ref="AG42:AH42"/>
    <mergeCell ref="BG42:BI42"/>
    <mergeCell ref="A43:B43"/>
    <mergeCell ref="C43:R43"/>
    <mergeCell ref="S43:T43"/>
    <mergeCell ref="U43:V43"/>
    <mergeCell ref="W43:X43"/>
    <mergeCell ref="Y43:Z43"/>
    <mergeCell ref="AA43:AB43"/>
    <mergeCell ref="AC43:AD43"/>
    <mergeCell ref="AE43:AF43"/>
    <mergeCell ref="AG43:AH43"/>
    <mergeCell ref="BG43:BI43"/>
    <mergeCell ref="A44:B44"/>
    <mergeCell ref="C44:R44"/>
    <mergeCell ref="S44:T44"/>
    <mergeCell ref="U44:V44"/>
    <mergeCell ref="W44:X44"/>
    <mergeCell ref="Y44:Z44"/>
    <mergeCell ref="AA44:AB44"/>
    <mergeCell ref="AC44:AD44"/>
    <mergeCell ref="AE44:AF44"/>
    <mergeCell ref="AG44:AH44"/>
    <mergeCell ref="BG44:BI44"/>
    <mergeCell ref="A45:B45"/>
    <mergeCell ref="C45:R45"/>
    <mergeCell ref="S45:T45"/>
    <mergeCell ref="U45:V45"/>
    <mergeCell ref="W45:X45"/>
    <mergeCell ref="Y45:Z45"/>
    <mergeCell ref="AA45:AB45"/>
    <mergeCell ref="AC45:AD45"/>
    <mergeCell ref="AE45:AF45"/>
    <mergeCell ref="AG45:AH45"/>
    <mergeCell ref="BG45:BI45"/>
    <mergeCell ref="A46:B46"/>
    <mergeCell ref="C46:R46"/>
    <mergeCell ref="S46:T46"/>
    <mergeCell ref="U46:V46"/>
    <mergeCell ref="W46:X46"/>
    <mergeCell ref="Y46:Z46"/>
    <mergeCell ref="AA46:AB46"/>
    <mergeCell ref="AC46:AD46"/>
    <mergeCell ref="AE46:AF46"/>
    <mergeCell ref="AG46:AH46"/>
    <mergeCell ref="BG46:BI46"/>
    <mergeCell ref="A47:B47"/>
    <mergeCell ref="C47:R47"/>
    <mergeCell ref="S47:T47"/>
    <mergeCell ref="U47:V47"/>
    <mergeCell ref="W47:X47"/>
    <mergeCell ref="Y47:Z47"/>
    <mergeCell ref="AA47:AB47"/>
    <mergeCell ref="AC47:AD47"/>
    <mergeCell ref="AE47:AF47"/>
    <mergeCell ref="AG47:AH47"/>
    <mergeCell ref="BG47:BI47"/>
    <mergeCell ref="A48:B48"/>
    <mergeCell ref="C48:R48"/>
    <mergeCell ref="S48:T48"/>
    <mergeCell ref="U48:V48"/>
    <mergeCell ref="W48:X48"/>
    <mergeCell ref="Y48:Z48"/>
    <mergeCell ref="AA48:AB48"/>
    <mergeCell ref="AC48:AD48"/>
    <mergeCell ref="AE48:AF48"/>
    <mergeCell ref="AG48:AH48"/>
    <mergeCell ref="BG48:BI48"/>
    <mergeCell ref="A49:B49"/>
    <mergeCell ref="C49:R49"/>
    <mergeCell ref="S49:T49"/>
    <mergeCell ref="U49:V49"/>
    <mergeCell ref="W49:X49"/>
    <mergeCell ref="Y49:Z49"/>
    <mergeCell ref="AA49:AB49"/>
    <mergeCell ref="AC49:AD49"/>
    <mergeCell ref="AE49:AF49"/>
    <mergeCell ref="AG49:AH49"/>
    <mergeCell ref="BG49:BI49"/>
    <mergeCell ref="A50:B50"/>
    <mergeCell ref="C50:R50"/>
    <mergeCell ref="S50:T50"/>
    <mergeCell ref="U50:V50"/>
    <mergeCell ref="W50:X50"/>
    <mergeCell ref="Y50:Z50"/>
    <mergeCell ref="AA50:AB50"/>
    <mergeCell ref="AC50:AD50"/>
    <mergeCell ref="AE50:AF50"/>
    <mergeCell ref="AG50:AH50"/>
    <mergeCell ref="BG50:BI50"/>
    <mergeCell ref="A51:B51"/>
    <mergeCell ref="C51:R51"/>
    <mergeCell ref="U51:V51"/>
    <mergeCell ref="W51:X51"/>
    <mergeCell ref="Y51:Z51"/>
    <mergeCell ref="AA51:AB51"/>
    <mergeCell ref="AC51:AD51"/>
    <mergeCell ref="AE51:AF51"/>
    <mergeCell ref="AG51:AH51"/>
    <mergeCell ref="BG51:BI51"/>
    <mergeCell ref="A52:B52"/>
    <mergeCell ref="C52:R52"/>
    <mergeCell ref="S52:T52"/>
    <mergeCell ref="U52:V52"/>
    <mergeCell ref="W52:X52"/>
    <mergeCell ref="Y52:Z52"/>
    <mergeCell ref="AA52:AB52"/>
    <mergeCell ref="AC52:AD52"/>
    <mergeCell ref="AE52:AF52"/>
    <mergeCell ref="AG52:AH52"/>
    <mergeCell ref="BG52:BI52"/>
    <mergeCell ref="A53:B53"/>
    <mergeCell ref="C53:R53"/>
    <mergeCell ref="S53:T53"/>
    <mergeCell ref="U53:V53"/>
    <mergeCell ref="W53:X53"/>
    <mergeCell ref="Y53:Z53"/>
    <mergeCell ref="AA53:AB53"/>
    <mergeCell ref="AC53:AD53"/>
    <mergeCell ref="AE53:AF53"/>
    <mergeCell ref="AG53:AH53"/>
    <mergeCell ref="BG53:BI53"/>
    <mergeCell ref="A54:B54"/>
    <mergeCell ref="C54:R54"/>
    <mergeCell ref="S54:T54"/>
    <mergeCell ref="U54:V54"/>
    <mergeCell ref="W54:X54"/>
    <mergeCell ref="Y54:Z54"/>
    <mergeCell ref="AA54:AB54"/>
    <mergeCell ref="AC54:AD54"/>
    <mergeCell ref="AE54:AF54"/>
    <mergeCell ref="AG54:AH54"/>
    <mergeCell ref="BG54:BI54"/>
    <mergeCell ref="A55:B55"/>
    <mergeCell ref="C55:R55"/>
    <mergeCell ref="S55:T55"/>
    <mergeCell ref="U55:V55"/>
    <mergeCell ref="W55:X55"/>
    <mergeCell ref="Y55:Z55"/>
    <mergeCell ref="AA55:AB55"/>
    <mergeCell ref="AC55:AD55"/>
    <mergeCell ref="AE55:AF55"/>
    <mergeCell ref="AG55:AH55"/>
    <mergeCell ref="BG55:BI55"/>
    <mergeCell ref="A56:B56"/>
    <mergeCell ref="C56:R56"/>
    <mergeCell ref="S56:T56"/>
    <mergeCell ref="U56:V56"/>
    <mergeCell ref="W56:X56"/>
    <mergeCell ref="Y56:Z56"/>
    <mergeCell ref="AA56:AB56"/>
    <mergeCell ref="AC56:AD56"/>
    <mergeCell ref="AE56:AF56"/>
    <mergeCell ref="AG56:AH56"/>
    <mergeCell ref="BG56:BI56"/>
    <mergeCell ref="A57:B57"/>
    <mergeCell ref="C57:R57"/>
    <mergeCell ref="S57:T57"/>
    <mergeCell ref="U57:V57"/>
    <mergeCell ref="W57:X57"/>
    <mergeCell ref="Y57:Z57"/>
    <mergeCell ref="AA57:AB57"/>
    <mergeCell ref="AC57:AD57"/>
    <mergeCell ref="AE57:AF57"/>
    <mergeCell ref="AG57:AH57"/>
    <mergeCell ref="BG57:BI57"/>
    <mergeCell ref="A58:B58"/>
    <mergeCell ref="C58:R58"/>
    <mergeCell ref="S58:T58"/>
    <mergeCell ref="U58:V58"/>
    <mergeCell ref="W58:X58"/>
    <mergeCell ref="Y58:Z58"/>
    <mergeCell ref="AA58:AB58"/>
    <mergeCell ref="AC58:AD58"/>
    <mergeCell ref="AE58:AF58"/>
    <mergeCell ref="AG58:AH58"/>
    <mergeCell ref="BG58:BI58"/>
    <mergeCell ref="A59:B59"/>
    <mergeCell ref="C59:R59"/>
    <mergeCell ref="S59:T59"/>
    <mergeCell ref="W59:X59"/>
    <mergeCell ref="Y59:Z59"/>
    <mergeCell ref="AA59:AB59"/>
    <mergeCell ref="AC59:AD59"/>
    <mergeCell ref="AE59:AF59"/>
    <mergeCell ref="AG59:AH59"/>
    <mergeCell ref="BG59:BI59"/>
    <mergeCell ref="A60:B60"/>
    <mergeCell ref="C60:R60"/>
    <mergeCell ref="S60:T60"/>
    <mergeCell ref="U60:V60"/>
    <mergeCell ref="W60:X60"/>
    <mergeCell ref="Y60:Z60"/>
    <mergeCell ref="AA60:AB60"/>
    <mergeCell ref="AC60:AD60"/>
    <mergeCell ref="AE60:AF60"/>
    <mergeCell ref="AG60:AH60"/>
    <mergeCell ref="BG60:BI60"/>
    <mergeCell ref="A61:B61"/>
    <mergeCell ref="C61:R61"/>
    <mergeCell ref="S61:T61"/>
    <mergeCell ref="U61:V61"/>
    <mergeCell ref="W61:X61"/>
    <mergeCell ref="Y61:Z61"/>
    <mergeCell ref="AA61:AB61"/>
    <mergeCell ref="AC61:AD61"/>
    <mergeCell ref="AE61:AF61"/>
    <mergeCell ref="AG61:AH61"/>
    <mergeCell ref="BG61:BI61"/>
    <mergeCell ref="A62:B62"/>
    <mergeCell ref="C62:R62"/>
    <mergeCell ref="S62:T62"/>
    <mergeCell ref="U62:V62"/>
    <mergeCell ref="W62:X62"/>
    <mergeCell ref="Y62:Z62"/>
    <mergeCell ref="AA62:AB62"/>
    <mergeCell ref="AC62:AD62"/>
    <mergeCell ref="AE62:AF62"/>
    <mergeCell ref="AG62:AH62"/>
    <mergeCell ref="BG62:BI62"/>
    <mergeCell ref="A63:B63"/>
    <mergeCell ref="C63:R63"/>
    <mergeCell ref="S63:T63"/>
    <mergeCell ref="U63:V63"/>
    <mergeCell ref="W63:X63"/>
    <mergeCell ref="Y63:Z63"/>
    <mergeCell ref="AA63:AB63"/>
    <mergeCell ref="AC63:AD63"/>
    <mergeCell ref="AE63:AF63"/>
    <mergeCell ref="AG63:AH63"/>
    <mergeCell ref="BG63:BI63"/>
    <mergeCell ref="A64:B64"/>
    <mergeCell ref="C64:R64"/>
    <mergeCell ref="S64:T64"/>
    <mergeCell ref="U64:V64"/>
    <mergeCell ref="W64:X64"/>
    <mergeCell ref="Y64:Z64"/>
    <mergeCell ref="AA64:AB64"/>
    <mergeCell ref="AC64:AD64"/>
    <mergeCell ref="AE64:AF64"/>
    <mergeCell ref="AG64:AH64"/>
    <mergeCell ref="BG64:BI64"/>
    <mergeCell ref="A65:B65"/>
    <mergeCell ref="C65:R65"/>
    <mergeCell ref="S65:T65"/>
    <mergeCell ref="U65:V65"/>
    <mergeCell ref="W65:X65"/>
    <mergeCell ref="Y65:Z65"/>
    <mergeCell ref="AA65:AB65"/>
    <mergeCell ref="AC65:AD65"/>
    <mergeCell ref="AE65:AF65"/>
    <mergeCell ref="AG65:AH65"/>
    <mergeCell ref="BG65:BI65"/>
    <mergeCell ref="A66:B66"/>
    <mergeCell ref="C66:R66"/>
    <mergeCell ref="S66:T66"/>
    <mergeCell ref="W66:X66"/>
    <mergeCell ref="Y66:Z66"/>
    <mergeCell ref="AA66:AB66"/>
    <mergeCell ref="AC66:AD66"/>
    <mergeCell ref="AE66:AF66"/>
    <mergeCell ref="AG66:AH66"/>
    <mergeCell ref="BG66:BI66"/>
    <mergeCell ref="A67:B67"/>
    <mergeCell ref="C67:R67"/>
    <mergeCell ref="S67:T67"/>
    <mergeCell ref="W67:X67"/>
    <mergeCell ref="Y67:Z67"/>
    <mergeCell ref="AA67:AB67"/>
    <mergeCell ref="AC67:AD67"/>
    <mergeCell ref="AE67:AF67"/>
    <mergeCell ref="AG67:AH67"/>
    <mergeCell ref="BG67:BI67"/>
    <mergeCell ref="A68:B68"/>
    <mergeCell ref="C68:R68"/>
    <mergeCell ref="S68:T68"/>
    <mergeCell ref="W68:X68"/>
    <mergeCell ref="Y68:Z68"/>
    <mergeCell ref="AA68:AB68"/>
    <mergeCell ref="AC68:AD68"/>
    <mergeCell ref="AE68:AF68"/>
    <mergeCell ref="AG68:AH68"/>
    <mergeCell ref="BG68:BI68"/>
    <mergeCell ref="A69:B69"/>
    <mergeCell ref="C69:R69"/>
    <mergeCell ref="S69:T69"/>
    <mergeCell ref="U69:V69"/>
    <mergeCell ref="W69:X69"/>
    <mergeCell ref="Y69:Z69"/>
    <mergeCell ref="AA69:AB69"/>
    <mergeCell ref="AC69:AD69"/>
    <mergeCell ref="AE69:AF69"/>
    <mergeCell ref="AG69:AH69"/>
    <mergeCell ref="BG69:BI69"/>
    <mergeCell ref="A70:B70"/>
    <mergeCell ref="C70:R70"/>
    <mergeCell ref="S70:T70"/>
    <mergeCell ref="U70:V70"/>
    <mergeCell ref="W70:X70"/>
    <mergeCell ref="Y70:Z70"/>
    <mergeCell ref="AA70:AB70"/>
    <mergeCell ref="AC70:AD70"/>
    <mergeCell ref="AE70:AF70"/>
    <mergeCell ref="AG70:AH70"/>
    <mergeCell ref="BG70:BI70"/>
    <mergeCell ref="A71:B71"/>
    <mergeCell ref="C71:R71"/>
    <mergeCell ref="S71:T71"/>
    <mergeCell ref="U71:V71"/>
    <mergeCell ref="W71:X71"/>
    <mergeCell ref="Y71:Z71"/>
    <mergeCell ref="AA71:AB71"/>
    <mergeCell ref="AC71:AD71"/>
    <mergeCell ref="AE71:AF71"/>
    <mergeCell ref="AG71:AH71"/>
    <mergeCell ref="BG71:BI71"/>
    <mergeCell ref="A72:B72"/>
    <mergeCell ref="C72:R72"/>
    <mergeCell ref="S72:T72"/>
    <mergeCell ref="U72:V72"/>
    <mergeCell ref="W72:X72"/>
    <mergeCell ref="Y72:Z72"/>
    <mergeCell ref="AA72:AB72"/>
    <mergeCell ref="AC72:AD72"/>
    <mergeCell ref="AE72:AF72"/>
    <mergeCell ref="AG72:AH72"/>
    <mergeCell ref="BG72:BI72"/>
    <mergeCell ref="A73:B73"/>
    <mergeCell ref="C73:R73"/>
    <mergeCell ref="S73:T73"/>
    <mergeCell ref="U73:V73"/>
    <mergeCell ref="W73:X73"/>
    <mergeCell ref="Y73:Z73"/>
    <mergeCell ref="AA73:AB73"/>
    <mergeCell ref="AC73:AD73"/>
    <mergeCell ref="AE73:AF73"/>
    <mergeCell ref="AG73:AH73"/>
    <mergeCell ref="BG73:BI73"/>
    <mergeCell ref="A74:B74"/>
    <mergeCell ref="C74:R74"/>
    <mergeCell ref="S74:T74"/>
    <mergeCell ref="U74:V74"/>
    <mergeCell ref="W74:X74"/>
    <mergeCell ref="Y74:Z74"/>
    <mergeCell ref="AA74:AB74"/>
    <mergeCell ref="AC74:AD74"/>
    <mergeCell ref="AE74:AF74"/>
    <mergeCell ref="AG74:AH74"/>
    <mergeCell ref="BG74:BI74"/>
    <mergeCell ref="A75:B75"/>
    <mergeCell ref="C75:R75"/>
    <mergeCell ref="S75:T75"/>
    <mergeCell ref="U75:V75"/>
    <mergeCell ref="W75:X75"/>
    <mergeCell ref="Y75:Z75"/>
    <mergeCell ref="AA75:AB75"/>
    <mergeCell ref="AC75:AD75"/>
    <mergeCell ref="AE75:AF75"/>
    <mergeCell ref="AG75:AH75"/>
    <mergeCell ref="BG75:BI75"/>
    <mergeCell ref="A76:B76"/>
    <mergeCell ref="C76:R76"/>
    <mergeCell ref="S76:T76"/>
    <mergeCell ref="U76:V76"/>
    <mergeCell ref="W76:X76"/>
    <mergeCell ref="Y76:Z76"/>
    <mergeCell ref="AA76:AB76"/>
    <mergeCell ref="AC76:AD76"/>
    <mergeCell ref="AE76:AF76"/>
    <mergeCell ref="AG76:AH76"/>
    <mergeCell ref="BG76:BI76"/>
    <mergeCell ref="A77:B77"/>
    <mergeCell ref="C77:R77"/>
    <mergeCell ref="S77:T77"/>
    <mergeCell ref="U77:V77"/>
    <mergeCell ref="W77:X77"/>
    <mergeCell ref="Y77:Z77"/>
    <mergeCell ref="AA77:AB77"/>
    <mergeCell ref="AC77:AD77"/>
    <mergeCell ref="AE77:AF77"/>
    <mergeCell ref="AG77:AH77"/>
    <mergeCell ref="BG77:BI77"/>
    <mergeCell ref="A78:B78"/>
    <mergeCell ref="C78:R78"/>
    <mergeCell ref="S78:T78"/>
    <mergeCell ref="U78:V78"/>
    <mergeCell ref="W78:X78"/>
    <mergeCell ref="Y78:Z78"/>
    <mergeCell ref="AA78:AB78"/>
    <mergeCell ref="AC78:AD78"/>
    <mergeCell ref="AE78:AF78"/>
    <mergeCell ref="AG78:AH78"/>
    <mergeCell ref="BG78:BI78"/>
    <mergeCell ref="A79:B79"/>
    <mergeCell ref="C79:R79"/>
    <mergeCell ref="S79:T79"/>
    <mergeCell ref="U79:V79"/>
    <mergeCell ref="W79:X79"/>
    <mergeCell ref="Y79:Z79"/>
    <mergeCell ref="AA79:AB79"/>
    <mergeCell ref="AC79:AD79"/>
    <mergeCell ref="AE79:AF79"/>
    <mergeCell ref="AG79:AH79"/>
    <mergeCell ref="BG79:BI79"/>
    <mergeCell ref="A80:B80"/>
    <mergeCell ref="C80:R80"/>
    <mergeCell ref="S80:T80"/>
    <mergeCell ref="U80:V80"/>
    <mergeCell ref="W80:X80"/>
    <mergeCell ref="Y80:Z80"/>
    <mergeCell ref="AA80:AB80"/>
    <mergeCell ref="AC80:AD80"/>
    <mergeCell ref="AE80:AF80"/>
    <mergeCell ref="AG80:AH80"/>
    <mergeCell ref="BG80:BI80"/>
    <mergeCell ref="A81:B81"/>
    <mergeCell ref="C81:R81"/>
    <mergeCell ref="S81:T81"/>
    <mergeCell ref="U81:V81"/>
    <mergeCell ref="W81:X81"/>
    <mergeCell ref="Y81:Z81"/>
    <mergeCell ref="AA81:AB81"/>
    <mergeCell ref="AC81:AD81"/>
    <mergeCell ref="AE81:AF81"/>
    <mergeCell ref="AG81:AH81"/>
    <mergeCell ref="BG81:BI81"/>
    <mergeCell ref="A82:B82"/>
    <mergeCell ref="C82:R82"/>
    <mergeCell ref="S82:T82"/>
    <mergeCell ref="U82:V82"/>
    <mergeCell ref="W82:X82"/>
    <mergeCell ref="Y82:Z82"/>
    <mergeCell ref="AA82:AB82"/>
    <mergeCell ref="AC82:AD82"/>
    <mergeCell ref="AE82:AF82"/>
    <mergeCell ref="AG82:AH82"/>
    <mergeCell ref="BG82:BI82"/>
    <mergeCell ref="A83:B83"/>
    <mergeCell ref="C83:R83"/>
    <mergeCell ref="S83:T83"/>
    <mergeCell ref="U83:V83"/>
    <mergeCell ref="W83:X83"/>
    <mergeCell ref="Y83:Z83"/>
    <mergeCell ref="AA83:AB83"/>
    <mergeCell ref="AC83:AD83"/>
    <mergeCell ref="AE83:AF83"/>
    <mergeCell ref="AG83:AH83"/>
    <mergeCell ref="BG83:BI83"/>
    <mergeCell ref="A84:B84"/>
    <mergeCell ref="C84:R84"/>
    <mergeCell ref="S84:T84"/>
    <mergeCell ref="U84:V84"/>
    <mergeCell ref="W84:X84"/>
    <mergeCell ref="Y84:Z84"/>
    <mergeCell ref="AA84:AB84"/>
    <mergeCell ref="AC84:AD84"/>
    <mergeCell ref="AE84:AF84"/>
    <mergeCell ref="AG84:AH84"/>
    <mergeCell ref="BG84:BI84"/>
    <mergeCell ref="A85:B85"/>
    <mergeCell ref="C85:R85"/>
    <mergeCell ref="S85:T85"/>
    <mergeCell ref="U85:V85"/>
    <mergeCell ref="W85:X85"/>
    <mergeCell ref="Y85:Z85"/>
    <mergeCell ref="AA85:AB85"/>
    <mergeCell ref="AC85:AD85"/>
    <mergeCell ref="AE85:AF85"/>
    <mergeCell ref="AG85:AH85"/>
    <mergeCell ref="BG85:BI85"/>
    <mergeCell ref="A86:B86"/>
    <mergeCell ref="C86:R86"/>
    <mergeCell ref="S86:T86"/>
    <mergeCell ref="U86:V86"/>
    <mergeCell ref="W86:X86"/>
    <mergeCell ref="Y86:Z86"/>
    <mergeCell ref="AA86:AB86"/>
    <mergeCell ref="AC86:AD86"/>
    <mergeCell ref="AE86:AF86"/>
    <mergeCell ref="AG86:AH86"/>
    <mergeCell ref="BG86:BI86"/>
    <mergeCell ref="A87:B87"/>
    <mergeCell ref="C87:R87"/>
    <mergeCell ref="S87:T87"/>
    <mergeCell ref="U87:V87"/>
    <mergeCell ref="W87:X87"/>
    <mergeCell ref="Y87:Z87"/>
    <mergeCell ref="AA87:AB87"/>
    <mergeCell ref="AC87:AD87"/>
    <mergeCell ref="AE87:AF87"/>
    <mergeCell ref="AG87:AH87"/>
    <mergeCell ref="BG87:BI87"/>
    <mergeCell ref="A88:B88"/>
    <mergeCell ref="C88:R88"/>
    <mergeCell ref="S88:T88"/>
    <mergeCell ref="U88:V88"/>
    <mergeCell ref="W88:X88"/>
    <mergeCell ref="Y88:Z88"/>
    <mergeCell ref="AA88:AB88"/>
    <mergeCell ref="AC88:AD88"/>
    <mergeCell ref="AE88:AF88"/>
    <mergeCell ref="AG88:AH88"/>
    <mergeCell ref="BG88:BI88"/>
    <mergeCell ref="A89:B89"/>
    <mergeCell ref="C89:R89"/>
    <mergeCell ref="S89:T89"/>
    <mergeCell ref="U89:V89"/>
    <mergeCell ref="W89:X89"/>
    <mergeCell ref="Y89:Z89"/>
    <mergeCell ref="AA89:AB89"/>
    <mergeCell ref="AC89:AD89"/>
    <mergeCell ref="AE89:AF89"/>
    <mergeCell ref="AG89:AH89"/>
    <mergeCell ref="BG89:BI89"/>
    <mergeCell ref="A90:B90"/>
    <mergeCell ref="C90:R90"/>
    <mergeCell ref="S90:T90"/>
    <mergeCell ref="U90:V90"/>
    <mergeCell ref="W90:X90"/>
    <mergeCell ref="Y90:Z90"/>
    <mergeCell ref="AA90:AB90"/>
    <mergeCell ref="AC90:AD90"/>
    <mergeCell ref="AE90:AF90"/>
    <mergeCell ref="AG90:AH90"/>
    <mergeCell ref="BG90:BI90"/>
    <mergeCell ref="A91:B91"/>
    <mergeCell ref="C91:R91"/>
    <mergeCell ref="S91:T91"/>
    <mergeCell ref="U91:V91"/>
    <mergeCell ref="W91:X91"/>
    <mergeCell ref="Y91:Z91"/>
    <mergeCell ref="AA91:AB91"/>
    <mergeCell ref="AC91:AD91"/>
    <mergeCell ref="AE91:AF91"/>
    <mergeCell ref="AG91:AH91"/>
    <mergeCell ref="BG91:BI91"/>
    <mergeCell ref="A92:B92"/>
    <mergeCell ref="C92:R92"/>
    <mergeCell ref="S92:T92"/>
    <mergeCell ref="U92:V92"/>
    <mergeCell ref="W92:X92"/>
    <mergeCell ref="Y92:Z92"/>
    <mergeCell ref="AA92:AB92"/>
    <mergeCell ref="AC92:AD92"/>
    <mergeCell ref="AE92:AF92"/>
    <mergeCell ref="AG92:AH92"/>
    <mergeCell ref="BG92:BI92"/>
    <mergeCell ref="A93:B93"/>
    <mergeCell ref="C93:R93"/>
    <mergeCell ref="S93:T93"/>
    <mergeCell ref="U93:V93"/>
    <mergeCell ref="W93:X93"/>
    <mergeCell ref="Y93:Z93"/>
    <mergeCell ref="AA93:AB93"/>
    <mergeCell ref="AC93:AD93"/>
    <mergeCell ref="AE93:AF93"/>
    <mergeCell ref="AG93:AH93"/>
    <mergeCell ref="BG93:BI93"/>
    <mergeCell ref="A94:B94"/>
    <mergeCell ref="C94:R94"/>
    <mergeCell ref="S94:T94"/>
    <mergeCell ref="W94:X94"/>
    <mergeCell ref="Y94:Z94"/>
    <mergeCell ref="AA94:AB94"/>
    <mergeCell ref="AC94:AD94"/>
    <mergeCell ref="AE94:AF94"/>
    <mergeCell ref="AG94:AH94"/>
    <mergeCell ref="BG94:BI94"/>
    <mergeCell ref="A95:B95"/>
    <mergeCell ref="C95:R95"/>
    <mergeCell ref="S95:T95"/>
    <mergeCell ref="U95:V95"/>
    <mergeCell ref="W95:X95"/>
    <mergeCell ref="Y95:Z95"/>
    <mergeCell ref="AA95:AB95"/>
    <mergeCell ref="AC95:AD95"/>
    <mergeCell ref="AE95:AF95"/>
    <mergeCell ref="AG95:AH95"/>
    <mergeCell ref="BG95:BI95"/>
    <mergeCell ref="A96:B96"/>
    <mergeCell ref="C96:R96"/>
    <mergeCell ref="S96:T96"/>
    <mergeCell ref="U96:V96"/>
    <mergeCell ref="W96:X96"/>
    <mergeCell ref="Y96:Z96"/>
    <mergeCell ref="AA96:AB96"/>
    <mergeCell ref="AC96:AD96"/>
    <mergeCell ref="AE96:AF96"/>
    <mergeCell ref="AG96:AH96"/>
    <mergeCell ref="BG96:BI96"/>
    <mergeCell ref="A97:B97"/>
    <mergeCell ref="C97:R97"/>
    <mergeCell ref="S97:T97"/>
    <mergeCell ref="U97:V97"/>
    <mergeCell ref="W97:X97"/>
    <mergeCell ref="Y97:Z97"/>
    <mergeCell ref="AA97:AB97"/>
    <mergeCell ref="AC97:AD97"/>
    <mergeCell ref="AE97:AF97"/>
    <mergeCell ref="AG97:AH97"/>
    <mergeCell ref="BG97:BI97"/>
    <mergeCell ref="W99:AH99"/>
    <mergeCell ref="AI99:BF99"/>
    <mergeCell ref="AA100:AH100"/>
    <mergeCell ref="AI100:AN100"/>
    <mergeCell ref="AO100:AT100"/>
    <mergeCell ref="AU100:AZ100"/>
    <mergeCell ref="BA100:BF100"/>
    <mergeCell ref="AI101:AK101"/>
    <mergeCell ref="AL101:AN101"/>
    <mergeCell ref="AO101:AQ101"/>
    <mergeCell ref="AR101:AT101"/>
    <mergeCell ref="AU101:AW101"/>
    <mergeCell ref="AX101:AZ101"/>
    <mergeCell ref="BA101:BC101"/>
    <mergeCell ref="BD101:BF101"/>
    <mergeCell ref="AJ102:AK102"/>
    <mergeCell ref="AM102:AN102"/>
    <mergeCell ref="AP102:AQ102"/>
    <mergeCell ref="AS102:AT102"/>
    <mergeCell ref="AV102:AW102"/>
    <mergeCell ref="AY102:AZ102"/>
    <mergeCell ref="BB102:BC102"/>
    <mergeCell ref="BE102:BF102"/>
    <mergeCell ref="A104:B104"/>
    <mergeCell ref="C104:R104"/>
    <mergeCell ref="S104:T104"/>
    <mergeCell ref="U104:V104"/>
    <mergeCell ref="W104:X104"/>
    <mergeCell ref="Y104:Z104"/>
    <mergeCell ref="AA104:AB104"/>
    <mergeCell ref="AC104:AD104"/>
    <mergeCell ref="AE104:AF104"/>
    <mergeCell ref="AG104:AH104"/>
    <mergeCell ref="BG104:BI104"/>
    <mergeCell ref="A105:B105"/>
    <mergeCell ref="C105:R105"/>
    <mergeCell ref="S105:T105"/>
    <mergeCell ref="U105:V105"/>
    <mergeCell ref="W105:X105"/>
    <mergeCell ref="Y105:Z105"/>
    <mergeCell ref="AA105:AB105"/>
    <mergeCell ref="AC105:AD105"/>
    <mergeCell ref="AE105:AF105"/>
    <mergeCell ref="AG105:AH105"/>
    <mergeCell ref="BG105:BI105"/>
    <mergeCell ref="A106:B106"/>
    <mergeCell ref="C106:R106"/>
    <mergeCell ref="S106:T106"/>
    <mergeCell ref="U106:V106"/>
    <mergeCell ref="W106:X106"/>
    <mergeCell ref="Y106:Z106"/>
    <mergeCell ref="AA106:AB106"/>
    <mergeCell ref="AC106:AD106"/>
    <mergeCell ref="AE106:AF106"/>
    <mergeCell ref="AG106:AH106"/>
    <mergeCell ref="BG106:BI106"/>
    <mergeCell ref="A107:B107"/>
    <mergeCell ref="C107:R107"/>
    <mergeCell ref="S107:T107"/>
    <mergeCell ref="U107:V107"/>
    <mergeCell ref="W107:X107"/>
    <mergeCell ref="Y107:Z107"/>
    <mergeCell ref="AA107:AB107"/>
    <mergeCell ref="AC107:AD107"/>
    <mergeCell ref="AE107:AF107"/>
    <mergeCell ref="AG107:AH107"/>
    <mergeCell ref="BG107:BI107"/>
    <mergeCell ref="A108:B108"/>
    <mergeCell ref="C108:R108"/>
    <mergeCell ref="S108:T108"/>
    <mergeCell ref="U108:V108"/>
    <mergeCell ref="W108:X108"/>
    <mergeCell ref="Y108:Z108"/>
    <mergeCell ref="AA108:AB108"/>
    <mergeCell ref="AC108:AD108"/>
    <mergeCell ref="AE108:AF108"/>
    <mergeCell ref="AG108:AH108"/>
    <mergeCell ref="BG108:BI108"/>
    <mergeCell ref="A109:B109"/>
    <mergeCell ref="C109:R109"/>
    <mergeCell ref="S109:T109"/>
    <mergeCell ref="U109:V109"/>
    <mergeCell ref="W109:X109"/>
    <mergeCell ref="Y109:Z109"/>
    <mergeCell ref="AA109:AB109"/>
    <mergeCell ref="AC109:AD109"/>
    <mergeCell ref="AE109:AF109"/>
    <mergeCell ref="AG109:AH109"/>
    <mergeCell ref="BG109:BI109"/>
    <mergeCell ref="A110:B110"/>
    <mergeCell ref="C110:R110"/>
    <mergeCell ref="S110:T110"/>
    <mergeCell ref="U110:V110"/>
    <mergeCell ref="W110:X110"/>
    <mergeCell ref="Y110:Z110"/>
    <mergeCell ref="AA110:AB110"/>
    <mergeCell ref="AC110:AD110"/>
    <mergeCell ref="AE110:AF110"/>
    <mergeCell ref="AG110:AH110"/>
    <mergeCell ref="BG110:BI110"/>
    <mergeCell ref="A111:B111"/>
    <mergeCell ref="C111:R111"/>
    <mergeCell ref="S111:T111"/>
    <mergeCell ref="U111:V111"/>
    <mergeCell ref="W111:X111"/>
    <mergeCell ref="Y111:Z111"/>
    <mergeCell ref="AA111:AB111"/>
    <mergeCell ref="AC111:AD111"/>
    <mergeCell ref="AE111:AF111"/>
    <mergeCell ref="AG111:AH111"/>
    <mergeCell ref="BG111:BI111"/>
    <mergeCell ref="A112:B112"/>
    <mergeCell ref="C112:R112"/>
    <mergeCell ref="S112:T112"/>
    <mergeCell ref="U112:V112"/>
    <mergeCell ref="W112:X112"/>
    <mergeCell ref="Y112:Z112"/>
    <mergeCell ref="AA112:AB112"/>
    <mergeCell ref="AC112:AD112"/>
    <mergeCell ref="AE112:AF112"/>
    <mergeCell ref="AG112:AH112"/>
    <mergeCell ref="BG112:BI112"/>
    <mergeCell ref="A113:B113"/>
    <mergeCell ref="C113:R113"/>
    <mergeCell ref="S113:T113"/>
    <mergeCell ref="U113:V113"/>
    <mergeCell ref="W113:X113"/>
    <mergeCell ref="Y113:Z113"/>
    <mergeCell ref="AA113:AB113"/>
    <mergeCell ref="AC113:AD113"/>
    <mergeCell ref="AE113:AF113"/>
    <mergeCell ref="AG113:AH113"/>
    <mergeCell ref="BG113:BI113"/>
    <mergeCell ref="A114:B114"/>
    <mergeCell ref="C114:R114"/>
    <mergeCell ref="S114:T114"/>
    <mergeCell ref="U114:V114"/>
    <mergeCell ref="W114:X114"/>
    <mergeCell ref="Y114:Z114"/>
    <mergeCell ref="AA114:AB114"/>
    <mergeCell ref="AC114:AD114"/>
    <mergeCell ref="AE114:AF114"/>
    <mergeCell ref="AG114:AH114"/>
    <mergeCell ref="BG114:BI114"/>
    <mergeCell ref="A115:B115"/>
    <mergeCell ref="C115:R115"/>
    <mergeCell ref="S115:T115"/>
    <mergeCell ref="U115:V115"/>
    <mergeCell ref="W115:X115"/>
    <mergeCell ref="Y115:Z115"/>
    <mergeCell ref="AA115:AB115"/>
    <mergeCell ref="AC115:AD115"/>
    <mergeCell ref="AE115:AF115"/>
    <mergeCell ref="AG115:AH115"/>
    <mergeCell ref="BG115:BI115"/>
    <mergeCell ref="A116:B116"/>
    <mergeCell ref="C116:R116"/>
    <mergeCell ref="S116:T116"/>
    <mergeCell ref="U116:V116"/>
    <mergeCell ref="W116:X116"/>
    <mergeCell ref="Y116:Z116"/>
    <mergeCell ref="AA116:AB116"/>
    <mergeCell ref="AC116:AD116"/>
    <mergeCell ref="AE116:AF116"/>
    <mergeCell ref="AG116:AH116"/>
    <mergeCell ref="BG116:BI116"/>
    <mergeCell ref="A117:B117"/>
    <mergeCell ref="C117:R117"/>
    <mergeCell ref="S117:T117"/>
    <mergeCell ref="U117:V117"/>
    <mergeCell ref="W117:X117"/>
    <mergeCell ref="Y117:Z117"/>
    <mergeCell ref="AA117:AB117"/>
    <mergeCell ref="AC117:AD117"/>
    <mergeCell ref="AE117:AF117"/>
    <mergeCell ref="AG117:AH117"/>
    <mergeCell ref="BG117:BI117"/>
    <mergeCell ref="A118:B118"/>
    <mergeCell ref="C118:R118"/>
    <mergeCell ref="S118:T118"/>
    <mergeCell ref="U118:V118"/>
    <mergeCell ref="W118:X118"/>
    <mergeCell ref="Y118:Z118"/>
    <mergeCell ref="AA118:AB118"/>
    <mergeCell ref="AC118:AD118"/>
    <mergeCell ref="AE118:AF118"/>
    <mergeCell ref="AG118:AH118"/>
    <mergeCell ref="BG118:BI118"/>
    <mergeCell ref="A120:V120"/>
    <mergeCell ref="W120:X120"/>
    <mergeCell ref="Y120:Z120"/>
    <mergeCell ref="AA120:AB120"/>
    <mergeCell ref="AC120:AD120"/>
    <mergeCell ref="AE120:AF120"/>
    <mergeCell ref="AG120:AH120"/>
    <mergeCell ref="BG120:BI120"/>
    <mergeCell ref="A121:V121"/>
    <mergeCell ref="W121:X121"/>
    <mergeCell ref="Y121:Z121"/>
    <mergeCell ref="AA121:AB121"/>
    <mergeCell ref="AC121:AD121"/>
    <mergeCell ref="AE121:AF121"/>
    <mergeCell ref="AG121:AH121"/>
    <mergeCell ref="BG121:BI121"/>
    <mergeCell ref="A122:V122"/>
    <mergeCell ref="W122:X122"/>
    <mergeCell ref="Y122:Z122"/>
    <mergeCell ref="AA122:AB122"/>
    <mergeCell ref="AC122:AD122"/>
    <mergeCell ref="AE122:AF122"/>
    <mergeCell ref="AG122:AH122"/>
    <mergeCell ref="AI122:AK122"/>
    <mergeCell ref="AL122:AN122"/>
    <mergeCell ref="AO122:AQ122"/>
    <mergeCell ref="AR122:AT122"/>
    <mergeCell ref="AU122:AW122"/>
    <mergeCell ref="AX122:AZ122"/>
    <mergeCell ref="BA122:BC122"/>
    <mergeCell ref="BD122:BF122"/>
    <mergeCell ref="BG122:BI122"/>
    <mergeCell ref="A123:V123"/>
    <mergeCell ref="W123:X123"/>
    <mergeCell ref="Y123:Z123"/>
    <mergeCell ref="AA123:AB123"/>
    <mergeCell ref="AC123:AD123"/>
    <mergeCell ref="AE123:AF123"/>
    <mergeCell ref="AG123:AH123"/>
    <mergeCell ref="AI123:AK123"/>
    <mergeCell ref="AL123:AN123"/>
    <mergeCell ref="AO123:AQ123"/>
    <mergeCell ref="AR123:AT123"/>
    <mergeCell ref="AU123:AW123"/>
    <mergeCell ref="AX123:AZ123"/>
    <mergeCell ref="BA123:BC123"/>
    <mergeCell ref="BD123:BF123"/>
    <mergeCell ref="BG123:BI123"/>
    <mergeCell ref="A124:V124"/>
    <mergeCell ref="W124:X124"/>
    <mergeCell ref="Y124:Z124"/>
    <mergeCell ref="AA124:AB124"/>
    <mergeCell ref="AC124:AD124"/>
    <mergeCell ref="AE124:AF124"/>
    <mergeCell ref="AG124:AH124"/>
    <mergeCell ref="AI124:AK124"/>
    <mergeCell ref="AL124:AN124"/>
    <mergeCell ref="AO124:AQ124"/>
    <mergeCell ref="AR124:AT124"/>
    <mergeCell ref="AU124:AW124"/>
    <mergeCell ref="AX124:AZ124"/>
    <mergeCell ref="BA124:BC124"/>
    <mergeCell ref="BD124:BF124"/>
    <mergeCell ref="BG124:BI124"/>
    <mergeCell ref="A125:V125"/>
    <mergeCell ref="W125:X125"/>
    <mergeCell ref="Y125:Z125"/>
    <mergeCell ref="AA125:AB125"/>
    <mergeCell ref="AC125:AD125"/>
    <mergeCell ref="AE125:AF125"/>
    <mergeCell ref="AG125:AH125"/>
    <mergeCell ref="AI125:AK125"/>
    <mergeCell ref="AL125:AN125"/>
    <mergeCell ref="AO125:AQ125"/>
    <mergeCell ref="AR125:AT125"/>
    <mergeCell ref="AU125:AW125"/>
    <mergeCell ref="AX125:AZ125"/>
    <mergeCell ref="BA125:BC125"/>
    <mergeCell ref="BD125:BF125"/>
    <mergeCell ref="BG125:BI125"/>
    <mergeCell ref="A127:R127"/>
    <mergeCell ref="S127:AK127"/>
    <mergeCell ref="AL127:AW127"/>
    <mergeCell ref="AX127:BJ127"/>
    <mergeCell ref="A128:H128"/>
    <mergeCell ref="I128:K128"/>
    <mergeCell ref="L128:N128"/>
    <mergeCell ref="O128:R128"/>
    <mergeCell ref="S128:AA128"/>
    <mergeCell ref="AB128:AD128"/>
    <mergeCell ref="AE128:AG128"/>
    <mergeCell ref="AH128:AK128"/>
    <mergeCell ref="AL128:AO128"/>
    <mergeCell ref="AP128:AS128"/>
    <mergeCell ref="AT128:AW128"/>
    <mergeCell ref="S129:AA129"/>
    <mergeCell ref="AB129:AD129"/>
    <mergeCell ref="AE129:AG129"/>
    <mergeCell ref="AH129:AK129"/>
    <mergeCell ref="S130:AA130"/>
    <mergeCell ref="AB130:AD130"/>
    <mergeCell ref="AE130:AG130"/>
    <mergeCell ref="AH130:AK130"/>
    <mergeCell ref="A132:BJ132"/>
    <mergeCell ref="A133:D133"/>
    <mergeCell ref="E133:BF133"/>
    <mergeCell ref="BG133:BJ133"/>
    <mergeCell ref="A134:D134"/>
    <mergeCell ref="E134:BF134"/>
    <mergeCell ref="BG134:BJ134"/>
    <mergeCell ref="A135:D135"/>
    <mergeCell ref="E135:BF135"/>
    <mergeCell ref="BG135:BJ135"/>
    <mergeCell ref="A136:D136"/>
    <mergeCell ref="E136:BF136"/>
    <mergeCell ref="BG136:BJ136"/>
    <mergeCell ref="A137:D137"/>
    <mergeCell ref="E137:BF137"/>
    <mergeCell ref="BG137:BJ137"/>
    <mergeCell ref="A138:D138"/>
    <mergeCell ref="E138:BF138"/>
    <mergeCell ref="BG138:BJ138"/>
    <mergeCell ref="A139:D139"/>
    <mergeCell ref="E139:BF139"/>
    <mergeCell ref="BG139:BJ139"/>
    <mergeCell ref="A140:D140"/>
    <mergeCell ref="E140:BF140"/>
    <mergeCell ref="BG140:BJ140"/>
    <mergeCell ref="A141:D141"/>
    <mergeCell ref="E141:BF141"/>
    <mergeCell ref="BG141:BJ141"/>
    <mergeCell ref="A142:D142"/>
    <mergeCell ref="E142:BF142"/>
    <mergeCell ref="BG142:BJ142"/>
    <mergeCell ref="A143:D143"/>
    <mergeCell ref="E143:BF143"/>
    <mergeCell ref="BG143:BJ143"/>
    <mergeCell ref="A144:D144"/>
    <mergeCell ref="E144:BF144"/>
    <mergeCell ref="BG144:BJ144"/>
    <mergeCell ref="A145:D145"/>
    <mergeCell ref="E145:BF145"/>
    <mergeCell ref="BG145:BJ145"/>
    <mergeCell ref="A146:D146"/>
    <mergeCell ref="E146:BF146"/>
    <mergeCell ref="BG146:BJ146"/>
    <mergeCell ref="A147:D147"/>
    <mergeCell ref="E147:BF147"/>
    <mergeCell ref="BG147:BJ147"/>
    <mergeCell ref="A148:D148"/>
    <mergeCell ref="E148:BF148"/>
    <mergeCell ref="BG148:BJ148"/>
    <mergeCell ref="A149:D149"/>
    <mergeCell ref="E149:BF149"/>
    <mergeCell ref="BG149:BJ149"/>
    <mergeCell ref="A150:D150"/>
    <mergeCell ref="E150:BF150"/>
    <mergeCell ref="BG150:BJ150"/>
    <mergeCell ref="A151:D151"/>
    <mergeCell ref="E151:BF151"/>
    <mergeCell ref="BG151:BJ151"/>
    <mergeCell ref="A152:D152"/>
    <mergeCell ref="E152:BF152"/>
    <mergeCell ref="BG152:BJ152"/>
    <mergeCell ref="A153:D153"/>
    <mergeCell ref="E153:BF153"/>
    <mergeCell ref="BG153:BJ153"/>
    <mergeCell ref="A154:D154"/>
    <mergeCell ref="E154:BF154"/>
    <mergeCell ref="BG154:BJ154"/>
    <mergeCell ref="A155:D155"/>
    <mergeCell ref="E155:BF155"/>
    <mergeCell ref="BG155:BJ155"/>
    <mergeCell ref="A156:D156"/>
    <mergeCell ref="E156:BF156"/>
    <mergeCell ref="BG156:BJ156"/>
    <mergeCell ref="A157:D157"/>
    <mergeCell ref="E157:BF157"/>
    <mergeCell ref="BG157:BJ157"/>
    <mergeCell ref="A158:D158"/>
    <mergeCell ref="E158:BF158"/>
    <mergeCell ref="BG158:BJ158"/>
    <mergeCell ref="A159:D159"/>
    <mergeCell ref="E159:BF159"/>
    <mergeCell ref="BG159:BJ159"/>
    <mergeCell ref="A160:D160"/>
    <mergeCell ref="E160:BF160"/>
    <mergeCell ref="BG160:BJ160"/>
    <mergeCell ref="A161:D161"/>
    <mergeCell ref="E161:BF161"/>
    <mergeCell ref="BG161:BJ161"/>
    <mergeCell ref="A162:D162"/>
    <mergeCell ref="E162:BF162"/>
    <mergeCell ref="BG162:BJ162"/>
    <mergeCell ref="A163:D163"/>
    <mergeCell ref="E163:BF163"/>
    <mergeCell ref="BG163:BJ163"/>
    <mergeCell ref="A164:D164"/>
    <mergeCell ref="E164:BF164"/>
    <mergeCell ref="BG164:BJ164"/>
    <mergeCell ref="A165:D165"/>
    <mergeCell ref="E165:BF165"/>
    <mergeCell ref="BG165:BJ165"/>
    <mergeCell ref="A166:D166"/>
    <mergeCell ref="E166:BF166"/>
    <mergeCell ref="BG166:BJ166"/>
    <mergeCell ref="A167:D167"/>
    <mergeCell ref="E167:BF167"/>
    <mergeCell ref="BG167:BJ167"/>
    <mergeCell ref="A168:D168"/>
    <mergeCell ref="E168:BF168"/>
    <mergeCell ref="BG168:BJ168"/>
    <mergeCell ref="A169:D169"/>
    <mergeCell ref="E169:BF169"/>
    <mergeCell ref="BG169:BJ169"/>
    <mergeCell ref="A170:D170"/>
    <mergeCell ref="E170:BF170"/>
    <mergeCell ref="BG170:BJ170"/>
    <mergeCell ref="A171:D171"/>
    <mergeCell ref="E171:BF171"/>
    <mergeCell ref="BG171:BJ171"/>
    <mergeCell ref="A172:D172"/>
    <mergeCell ref="E172:BF172"/>
    <mergeCell ref="BG172:BJ172"/>
    <mergeCell ref="A173:D173"/>
    <mergeCell ref="E173:BF173"/>
    <mergeCell ref="BG173:BJ173"/>
    <mergeCell ref="A174:D174"/>
    <mergeCell ref="E174:BF174"/>
    <mergeCell ref="BG174:BJ174"/>
    <mergeCell ref="A175:D175"/>
    <mergeCell ref="E175:BF175"/>
    <mergeCell ref="BG175:BJ175"/>
    <mergeCell ref="A176:D176"/>
    <mergeCell ref="E176:BF176"/>
    <mergeCell ref="BG176:BJ176"/>
    <mergeCell ref="A177:D177"/>
    <mergeCell ref="E177:BF177"/>
    <mergeCell ref="BG177:BJ177"/>
    <mergeCell ref="A178:D178"/>
    <mergeCell ref="E178:BF178"/>
    <mergeCell ref="BG178:BJ178"/>
    <mergeCell ref="A179:D179"/>
    <mergeCell ref="E179:BF179"/>
    <mergeCell ref="BG179:BJ179"/>
    <mergeCell ref="A180:D180"/>
    <mergeCell ref="E180:BF180"/>
    <mergeCell ref="BG180:BJ180"/>
    <mergeCell ref="A181:D181"/>
    <mergeCell ref="E181:BF181"/>
    <mergeCell ref="BG181:BJ181"/>
    <mergeCell ref="A182:D182"/>
    <mergeCell ref="E182:BF182"/>
    <mergeCell ref="BG182:BJ182"/>
    <mergeCell ref="A183:D183"/>
    <mergeCell ref="E183:BF183"/>
    <mergeCell ref="BG183:BJ183"/>
    <mergeCell ref="A184:D184"/>
    <mergeCell ref="E184:BF184"/>
    <mergeCell ref="BG184:BJ184"/>
    <mergeCell ref="A185:D185"/>
    <mergeCell ref="E185:BF185"/>
    <mergeCell ref="BG185:BJ185"/>
    <mergeCell ref="A186:D186"/>
    <mergeCell ref="E186:BF186"/>
    <mergeCell ref="BG186:BJ186"/>
    <mergeCell ref="A187:D187"/>
    <mergeCell ref="E187:BF187"/>
    <mergeCell ref="BG187:BJ187"/>
    <mergeCell ref="A188:D188"/>
    <mergeCell ref="E188:BF188"/>
    <mergeCell ref="BG188:BJ188"/>
    <mergeCell ref="A189:D189"/>
    <mergeCell ref="E189:BF189"/>
    <mergeCell ref="BG189:BJ189"/>
    <mergeCell ref="A190:D190"/>
    <mergeCell ref="E190:BF190"/>
    <mergeCell ref="BG190:BJ190"/>
    <mergeCell ref="A191:D191"/>
    <mergeCell ref="E191:BF191"/>
    <mergeCell ref="BG191:BJ191"/>
    <mergeCell ref="A192:D192"/>
    <mergeCell ref="E192:BF192"/>
    <mergeCell ref="BG192:BJ192"/>
    <mergeCell ref="A193:D193"/>
    <mergeCell ref="E193:BF193"/>
    <mergeCell ref="BG193:BJ193"/>
    <mergeCell ref="B195:BJ195"/>
    <mergeCell ref="B196:BJ196"/>
    <mergeCell ref="U199:V199"/>
    <mergeCell ref="BA199:BB199"/>
    <mergeCell ref="BA202:BB202"/>
    <mergeCell ref="BC12:BC15"/>
    <mergeCell ref="BD12:BD15"/>
    <mergeCell ref="BE12:BE15"/>
    <mergeCell ref="BF12:BF15"/>
    <mergeCell ref="BG12:BG15"/>
    <mergeCell ref="BH12:BH15"/>
    <mergeCell ref="BI12:BI15"/>
    <mergeCell ref="BJ12:BJ15"/>
    <mergeCell ref="BJ26:BJ30"/>
    <mergeCell ref="BJ99:BJ103"/>
    <mergeCell ref="A12:B15"/>
    <mergeCell ref="BG99:BI103"/>
    <mergeCell ref="W100:X103"/>
    <mergeCell ref="Y100:Z103"/>
    <mergeCell ref="AA101:AB103"/>
    <mergeCell ref="AC101:AD103"/>
    <mergeCell ref="AE101:AF103"/>
    <mergeCell ref="AG101:AH103"/>
    <mergeCell ref="C99:R103"/>
    <mergeCell ref="A99:B103"/>
    <mergeCell ref="S99:T103"/>
    <mergeCell ref="U99:V103"/>
    <mergeCell ref="C26:R30"/>
    <mergeCell ref="A26:B30"/>
    <mergeCell ref="S26:T30"/>
    <mergeCell ref="U26:V30"/>
    <mergeCell ref="BG26:BI30"/>
    <mergeCell ref="W27:X30"/>
    <mergeCell ref="Y27:Z30"/>
    <mergeCell ref="AA28:AB30"/>
    <mergeCell ref="AC28:AD30"/>
    <mergeCell ref="AE28:AF30"/>
    <mergeCell ref="AG28:AH30"/>
    <mergeCell ref="O129:R130"/>
    <mergeCell ref="AL129:AO130"/>
    <mergeCell ref="AP129:AS130"/>
    <mergeCell ref="AT129:AW130"/>
    <mergeCell ref="I129:K130"/>
    <mergeCell ref="L129:N130"/>
    <mergeCell ref="A129:H130"/>
    <mergeCell ref="AX128:BJ130"/>
  </mergeCells>
  <printOptions horizontalCentered="1"/>
  <pageMargins left="0.196850393700787" right="0.196850393700787" top="0.393700787401575" bottom="0.393700787401575" header="0.590551181102362" footer="0.590551181102362"/>
  <pageSetup paperSize="8" scale="26" fitToHeight="0" orientation="portrait" verticalDpi="1200"/>
  <headerFooter alignWithMargins="0"/>
  <rowBreaks count="1" manualBreakCount="1">
    <brk id="97" max="61" man="1"/>
  </rowBreaks>
  <drawing r:id="rId1"/>
</worksheet>
</file>

<file path=docProps/app.xml><?xml version="1.0" encoding="utf-8"?>
<Properties xmlns="http://schemas.openxmlformats.org/officeDocument/2006/extended-properties" xmlns:vt="http://schemas.openxmlformats.org/officeDocument/2006/docPropsVTypes">
  <Company>HP</Company>
  <Application>Microsoft Excel</Application>
  <HeadingPairs>
    <vt:vector size="2" baseType="variant">
      <vt:variant>
        <vt:lpstr>工作表</vt:lpstr>
      </vt:variant>
      <vt:variant>
        <vt:i4>1</vt:i4>
      </vt:variant>
    </vt:vector>
  </HeadingPairs>
  <TitlesOfParts>
    <vt:vector size="1" baseType="lpstr">
      <vt:lpstr>финал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ZH</cp:lastModifiedBy>
  <dcterms:created xsi:type="dcterms:W3CDTF">2019-03-18T13:20:00Z</dcterms:created>
  <cp:lastPrinted>2023-05-11T09:18:00Z</cp:lastPrinted>
  <dcterms:modified xsi:type="dcterms:W3CDTF">2023-10-25T07:08:21Z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935F6F4A97C24795AB3D46B28AC78239_12</vt:lpwstr>
  </property>
  <property fmtid="{D5CDD505-2E9C-101B-9397-08002B2CF9AE}" pid="3" name="KSOProductBuildVer">
    <vt:lpwstr>2052-12.1.0.15712</vt:lpwstr>
  </property>
</Properties>
</file>